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2"/>
  </bookViews>
  <sheets>
    <sheet name="2026年6月" sheetId="4" r:id="rId1"/>
  </sheets>
  <definedNames>
    <definedName name="_xlnm._FilterDatabase" localSheetId="0" hidden="1">'2026年6月'!$J$2:$R$91</definedName>
    <definedName name="_xlnm.Print_Area" localSheetId="0">'2026年6月'!$A$1:$T$91</definedName>
    <definedName name="_xlnm.Print_Titles" localSheetId="0">'2026年6月'!$2:$3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<sst xmlns="http://schemas.openxmlformats.org/spreadsheetml/2006/main" count="111" uniqueCount="105">
  <si>
    <t>2026年6月南阳市市本级公益性岗位就业困难人员补贴申请汇总表</t>
  </si>
  <si>
    <t>序号</t>
  </si>
  <si>
    <t>单位名称</t>
  </si>
  <si>
    <t>人月数</t>
  </si>
  <si>
    <t>岗位补贴</t>
  </si>
  <si>
    <t>社保补贴</t>
  </si>
  <si>
    <t>代转代缴社保补贴</t>
  </si>
  <si>
    <t>扣除个人社保后实发岗补</t>
  </si>
  <si>
    <t>岗位补贴和社保补贴合计金额</t>
  </si>
  <si>
    <t>单位缴纳
养老保险</t>
  </si>
  <si>
    <t>单位缴纳失业保险</t>
  </si>
  <si>
    <t>单位缴纳
医疗保险</t>
  </si>
  <si>
    <t>工伤保险</t>
  </si>
  <si>
    <t>补贴金额合计</t>
  </si>
  <si>
    <t>个人缴纳
养老</t>
  </si>
  <si>
    <t>个人缴纳
失业</t>
  </si>
  <si>
    <t>个人缴纳医保</t>
  </si>
  <si>
    <t>大病救助</t>
  </si>
  <si>
    <t>合计</t>
  </si>
  <si>
    <t>南阳市城市管理保障中心（南阳市城市管理执法支队）</t>
  </si>
  <si>
    <t>南阳市城市河道治理中心</t>
  </si>
  <si>
    <t>南阳市园林绿化中心</t>
  </si>
  <si>
    <t>南阳市白河国家城市湿地公园管理处（统一转入南阳市园林绿化中心）</t>
  </si>
  <si>
    <t>南阳市市政环卫服务中心</t>
  </si>
  <si>
    <t>南阳市医疗保障局</t>
  </si>
  <si>
    <t>南阳市人力资源和社会保障局</t>
  </si>
  <si>
    <t>南阳市人才交流中心</t>
  </si>
  <si>
    <t>南阳市社会保险中心</t>
  </si>
  <si>
    <t>南阳技师学院</t>
  </si>
  <si>
    <t>南阳市就业创业服务中心</t>
  </si>
  <si>
    <t>南阳市人事考试中心</t>
  </si>
  <si>
    <t>南阳市老干部教育活动中心</t>
  </si>
  <si>
    <t>南阳市社会福利院</t>
  </si>
  <si>
    <t>南阳市退役军人事务局</t>
  </si>
  <si>
    <t>中共南阳市委机关后勤保障服务分中心</t>
  </si>
  <si>
    <t>南阳市政府机关后勤管理服务中心</t>
  </si>
  <si>
    <t>南阳市机关事务中心</t>
  </si>
  <si>
    <t>南阳市行政审批服务中心</t>
  </si>
  <si>
    <t>南阳市公安交通管理支队</t>
  </si>
  <si>
    <t>南阳市信访局</t>
  </si>
  <si>
    <t>中国共产主义青年团南阳市委员会</t>
  </si>
  <si>
    <t>南阳市公共资源交易中心</t>
  </si>
  <si>
    <t>南阳市汉画馆</t>
  </si>
  <si>
    <t>南阳市卧龙岗文化园建设发展服务中心（南阳武侯祠博物馆）</t>
  </si>
  <si>
    <t>南阳市图书馆</t>
  </si>
  <si>
    <t>南阳市第十五小学校</t>
  </si>
  <si>
    <t>南阳市第十二小学校</t>
  </si>
  <si>
    <t>南阳市第十三中学校</t>
  </si>
  <si>
    <t>南阳市第二十二中学校</t>
  </si>
  <si>
    <t>南阳市实验中学</t>
  </si>
  <si>
    <t>南阳市第一实验幼儿园</t>
  </si>
  <si>
    <t>南阳市第二实验幼儿园</t>
  </si>
  <si>
    <t>南阳文化艺术学校</t>
  </si>
  <si>
    <t>南阳市体育运动学校</t>
  </si>
  <si>
    <t>南阳市博物院</t>
  </si>
  <si>
    <t>南阳市市场监督管理局</t>
  </si>
  <si>
    <t>南阳市京（津）宛合作中心（南阳市经济技术协作中心）</t>
  </si>
  <si>
    <t>南阳市文化馆</t>
  </si>
  <si>
    <t>南阳市科学技术馆</t>
  </si>
  <si>
    <t>南阳市鸭河口灌区服务中心</t>
  </si>
  <si>
    <t>张仲景博物院</t>
  </si>
  <si>
    <t>中共南阳市委组织部</t>
  </si>
  <si>
    <t>南阳市档案馆</t>
  </si>
  <si>
    <t>南阳市财政局</t>
  </si>
  <si>
    <t>中共南阳市委机要保密局</t>
  </si>
  <si>
    <t>南阳市招商投资促进局</t>
  </si>
  <si>
    <t>南阳市残疾人联合会</t>
  </si>
  <si>
    <t>南阳市老干部休养所</t>
  </si>
  <si>
    <t>中共南阳市委网络安全和信息化委员会</t>
  </si>
  <si>
    <t>南阳市行政审批和政务信息管理局</t>
  </si>
  <si>
    <t>中共南阳市委统一战线工作部</t>
  </si>
  <si>
    <t>南阳市军休服务中心</t>
  </si>
  <si>
    <t>南阳市公安局</t>
  </si>
  <si>
    <t>南阳市党员教育中心</t>
  </si>
  <si>
    <t>中共南阳市委党史和地方史志研究室</t>
  </si>
  <si>
    <t>南阳市统计局</t>
  </si>
  <si>
    <t>南阳市发展和改革委员会</t>
  </si>
  <si>
    <t>南阳市优化营商环境服务中心</t>
  </si>
  <si>
    <t>南阳市人民代表大会常务委员会</t>
  </si>
  <si>
    <t>南阳市企业服务中心</t>
  </si>
  <si>
    <t>南阳市社会科学界联合会</t>
  </si>
  <si>
    <t>南阳市民族宗教事务局</t>
  </si>
  <si>
    <t>南阳市妇女联合会</t>
  </si>
  <si>
    <t>中共南阳市委直属机关工作委员会</t>
  </si>
  <si>
    <t>南阳市宛西中等专业学校</t>
  </si>
  <si>
    <t>南阳市军供保障中心</t>
  </si>
  <si>
    <t>南阳市教育考试中心</t>
  </si>
  <si>
    <t>河南省南阳工业学校</t>
  </si>
  <si>
    <t>南阳市特殊教育学校</t>
  </si>
  <si>
    <t>中共南阳市委宣传部</t>
  </si>
  <si>
    <t>南阳市商务局</t>
  </si>
  <si>
    <t>南阳市汉冶中学</t>
  </si>
  <si>
    <t>南阳黄山遗址博物院</t>
  </si>
  <si>
    <t>中共南阳市委南阳市人民政府督察局</t>
  </si>
  <si>
    <t>九三学社南阳市委员会</t>
  </si>
  <si>
    <t>河南省文学艺术界联合会</t>
  </si>
  <si>
    <t>小计</t>
  </si>
  <si>
    <t>南阳市城乡一体化示范区白河街道劳动保障所</t>
  </si>
  <si>
    <t>南阳市城乡一体化示范区枣林街道劳动保障所</t>
  </si>
  <si>
    <t>南阳市卧龙区车站街道劳动保障事务所</t>
  </si>
  <si>
    <t>南阳市城乡一体化示范区姜营街道劳动保障事务所</t>
  </si>
  <si>
    <t>国家统计局南阳调查队</t>
  </si>
  <si>
    <t>南阳卧龙综合保税区管理委员会</t>
  </si>
  <si>
    <t>南阳市康复中心（原南阳市精神卫生福利中心）</t>
  </si>
  <si>
    <t>南阳市城乡一体化示范区社会保障服务中心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</si>
</sst>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176" fontId="2" fillId="0" borderId="3" xfId="49" applyNumberFormat="1" applyFont="1" applyFill="1" applyBorder="1" applyAlignment="1">
      <alignment horizontal="center" vertical="center"/>
    </xf>
    <xf numFmtId="176" fontId="2" fillId="0" borderId="4" xfId="49" applyNumberFormat="1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2" fillId="0" borderId="6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3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1"/>
  <sheetViews>
    <sheetView tabSelected="1" view="pageBreakPreview" zoomScaleNormal="100" workbookViewId="0">
      <pane ySplit="3" topLeftCell="A14" activePane="bottomLeft" state="frozen"/>
      <selection/>
      <selection pane="bottomLeft" activeCell="A1" sqref="A1:T1"/>
    </sheetView>
  </sheetViews>
  <sheetFormatPr defaultColWidth="9" defaultRowHeight="13.5"/>
  <cols>
    <col min="1" max="1" width="9" style="2"/>
    <col min="2" max="2" width="35.5" style="3" customWidth="1"/>
    <col min="3" max="3" width="8.75" style="2" customWidth="1"/>
    <col min="4" max="4" width="10.125" style="2" customWidth="1"/>
    <col min="5" max="5" width="10.375" style="4" customWidth="1"/>
    <col min="6" max="6" width="12.25" style="4" customWidth="1"/>
    <col min="7" max="7" width="14" style="4" customWidth="1"/>
    <col min="8" max="8" width="10.875" style="4" customWidth="1"/>
    <col min="9" max="10" width="10.375" style="4" customWidth="1"/>
    <col min="11" max="11" width="13.375" style="4" customWidth="1"/>
    <col min="12" max="12" width="15.5" style="4" customWidth="1"/>
    <col min="13" max="13" width="13.75" style="4" customWidth="1"/>
    <col min="14" max="14" width="9.23333333333333" style="4" customWidth="1"/>
    <col min="15" max="15" width="10.7166666666667" style="4" customWidth="1"/>
    <col min="16" max="16" width="14.625" style="4" customWidth="1"/>
    <col min="17" max="17" width="12" style="4" customWidth="1"/>
    <col min="18" max="18" width="13.125" style="4" customWidth="1"/>
    <col min="19" max="19" width="14.875" style="4" customWidth="1"/>
    <col min="20" max="20" width="15.5416666666667" style="4" customWidth="1"/>
  </cols>
  <sheetData>
    <row r="1" ht="48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ht="44" customHeight="1" spans="1:20">
      <c r="A2" s="6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/>
      <c r="G2" s="10"/>
      <c r="H2" s="10"/>
      <c r="I2" s="22"/>
      <c r="J2" s="23" t="s">
        <v>6</v>
      </c>
      <c r="K2" s="23"/>
      <c r="L2" s="23"/>
      <c r="M2" s="23"/>
      <c r="N2" s="23"/>
      <c r="O2" s="23"/>
      <c r="P2" s="23"/>
      <c r="Q2" s="23"/>
      <c r="R2" s="23"/>
      <c r="S2" s="24" t="s">
        <v>7</v>
      </c>
      <c r="T2" s="26" t="s">
        <v>8</v>
      </c>
    </row>
    <row r="3" ht="88" customHeight="1" spans="1:20">
      <c r="A3" s="8"/>
      <c r="B3" s="8"/>
      <c r="C3" s="11"/>
      <c r="D3" s="12"/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24" t="s">
        <v>9</v>
      </c>
      <c r="K3" s="24" t="s">
        <v>10</v>
      </c>
      <c r="L3" s="24" t="s">
        <v>11</v>
      </c>
      <c r="M3" s="24" t="s">
        <v>14</v>
      </c>
      <c r="N3" s="24" t="s">
        <v>15</v>
      </c>
      <c r="O3" s="24" t="s">
        <v>16</v>
      </c>
      <c r="P3" s="24" t="s">
        <v>17</v>
      </c>
      <c r="Q3" s="24" t="s">
        <v>12</v>
      </c>
      <c r="R3" s="24" t="s">
        <v>18</v>
      </c>
      <c r="S3" s="27"/>
      <c r="T3" s="26"/>
    </row>
    <row r="4" ht="40" customHeight="1" spans="1:20">
      <c r="A4" s="14">
        <v>1</v>
      </c>
      <c r="B4" s="15" t="s">
        <v>19</v>
      </c>
      <c r="C4" s="14">
        <v>15</v>
      </c>
      <c r="D4" s="14">
        <f>2350*C4</f>
        <v>35250</v>
      </c>
      <c r="E4" s="16">
        <f>612.96*C4</f>
        <v>9194.4</v>
      </c>
      <c r="F4" s="16">
        <f>26.82*C4</f>
        <v>402.3</v>
      </c>
      <c r="G4" s="16">
        <f>306.48*C4</f>
        <v>4597.2</v>
      </c>
      <c r="H4" s="16">
        <f>6.13*C4</f>
        <v>91.95</v>
      </c>
      <c r="I4" s="16">
        <f>SUM(E4:H4)</f>
        <v>14285.85</v>
      </c>
      <c r="J4" s="16">
        <f>E4</f>
        <v>9194.4</v>
      </c>
      <c r="K4" s="16">
        <f>F4</f>
        <v>402.3</v>
      </c>
      <c r="L4" s="16">
        <f>G4</f>
        <v>4597.2</v>
      </c>
      <c r="M4" s="16">
        <f>306.48*C4</f>
        <v>4597.2</v>
      </c>
      <c r="N4" s="16">
        <f>11.49*C4</f>
        <v>172.35</v>
      </c>
      <c r="O4" s="16">
        <f>76.62*C4</f>
        <v>1149.3</v>
      </c>
      <c r="P4" s="16">
        <f>459.72*2</f>
        <v>919.44</v>
      </c>
      <c r="Q4" s="16">
        <f>H4</f>
        <v>91.95</v>
      </c>
      <c r="R4" s="16">
        <f>SUM(J4:Q4)</f>
        <v>21124.14</v>
      </c>
      <c r="S4" s="16">
        <f>D4-M4-N4-O4-P4</f>
        <v>28411.71</v>
      </c>
      <c r="T4" s="16">
        <f>D4+I4</f>
        <v>49535.85</v>
      </c>
    </row>
    <row r="5" ht="40" customHeight="1" spans="1:20">
      <c r="A5" s="14">
        <v>2</v>
      </c>
      <c r="B5" s="15" t="s">
        <v>20</v>
      </c>
      <c r="C5" s="14">
        <v>69</v>
      </c>
      <c r="D5" s="14">
        <f>2350*C5</f>
        <v>162150</v>
      </c>
      <c r="E5" s="16">
        <f>612.96*C5</f>
        <v>42294.24</v>
      </c>
      <c r="F5" s="16">
        <f>26.82*C5</f>
        <v>1850.58</v>
      </c>
      <c r="G5" s="16">
        <f>306.48*C5</f>
        <v>21147.12</v>
      </c>
      <c r="H5" s="16">
        <f>6.13*C5</f>
        <v>422.97</v>
      </c>
      <c r="I5" s="16">
        <f>SUM(E5:H5)</f>
        <v>65714.91</v>
      </c>
      <c r="J5" s="16">
        <f>E5</f>
        <v>42294.24</v>
      </c>
      <c r="K5" s="16">
        <f>F5</f>
        <v>1850.58</v>
      </c>
      <c r="L5" s="16">
        <f>G5</f>
        <v>21147.12</v>
      </c>
      <c r="M5" s="16">
        <f>306.48*C5</f>
        <v>21147.12</v>
      </c>
      <c r="N5" s="16">
        <f>11.49*C5</f>
        <v>792.81</v>
      </c>
      <c r="O5" s="16">
        <f>76.62*C5</f>
        <v>5286.78</v>
      </c>
      <c r="P5" s="16">
        <v>0</v>
      </c>
      <c r="Q5" s="16">
        <f>H5</f>
        <v>422.97</v>
      </c>
      <c r="R5" s="16">
        <f>SUM(J5:Q5)</f>
        <v>92941.62</v>
      </c>
      <c r="S5" s="16">
        <f>D5-M5-N5-O5-P5</f>
        <v>134923.29</v>
      </c>
      <c r="T5" s="16">
        <f>D5+I5</f>
        <v>227864.91</v>
      </c>
    </row>
    <row r="6" ht="40" customHeight="1" spans="1:20">
      <c r="A6" s="14">
        <v>3</v>
      </c>
      <c r="B6" s="15" t="s">
        <v>21</v>
      </c>
      <c r="C6" s="14">
        <v>61</v>
      </c>
      <c r="D6" s="14">
        <f>2350*C6</f>
        <v>143350</v>
      </c>
      <c r="E6" s="16">
        <f>612.96*C6</f>
        <v>37390.56</v>
      </c>
      <c r="F6" s="16">
        <f>26.82*C6</f>
        <v>1636.02</v>
      </c>
      <c r="G6" s="16">
        <f>306.48*C6</f>
        <v>18695.28</v>
      </c>
      <c r="H6" s="16">
        <f>6.13*C6</f>
        <v>373.93</v>
      </c>
      <c r="I6" s="16">
        <f>SUM(E6:H6)</f>
        <v>58095.79</v>
      </c>
      <c r="J6" s="16">
        <f>E6</f>
        <v>37390.56</v>
      </c>
      <c r="K6" s="16">
        <f>F6</f>
        <v>1636.02</v>
      </c>
      <c r="L6" s="16">
        <f>G6</f>
        <v>18695.28</v>
      </c>
      <c r="M6" s="16">
        <f>306.48*C6</f>
        <v>18695.28</v>
      </c>
      <c r="N6" s="16">
        <f>11.49*C6</f>
        <v>700.89</v>
      </c>
      <c r="O6" s="16">
        <f>76.62*C6</f>
        <v>4673.82</v>
      </c>
      <c r="P6" s="16">
        <v>0</v>
      </c>
      <c r="Q6" s="16">
        <f>H6</f>
        <v>373.93</v>
      </c>
      <c r="R6" s="16">
        <f>SUM(J6:Q6)</f>
        <v>82165.78</v>
      </c>
      <c r="S6" s="16">
        <f>D6-M6-N6-O6-P6</f>
        <v>119280.01</v>
      </c>
      <c r="T6" s="16">
        <f>D6+I6</f>
        <v>201445.79</v>
      </c>
    </row>
    <row r="7" ht="40" customHeight="1" spans="1:20">
      <c r="A7" s="14">
        <v>4</v>
      </c>
      <c r="B7" s="15" t="s">
        <v>22</v>
      </c>
      <c r="C7" s="14">
        <v>22</v>
      </c>
      <c r="D7" s="14">
        <f>2350*C7</f>
        <v>51700</v>
      </c>
      <c r="E7" s="16">
        <f>612.96*C7</f>
        <v>13485.12</v>
      </c>
      <c r="F7" s="16">
        <f>26.82*C7</f>
        <v>590.04</v>
      </c>
      <c r="G7" s="16">
        <f>306.48*C7</f>
        <v>6742.56</v>
      </c>
      <c r="H7" s="16">
        <f>9.19*C7</f>
        <v>202.18</v>
      </c>
      <c r="I7" s="16">
        <f>SUM(E7:H7)</f>
        <v>21019.9</v>
      </c>
      <c r="J7" s="16">
        <f>E7</f>
        <v>13485.12</v>
      </c>
      <c r="K7" s="16">
        <f>F7</f>
        <v>590.04</v>
      </c>
      <c r="L7" s="16">
        <f>G7</f>
        <v>6742.56</v>
      </c>
      <c r="M7" s="16">
        <f>306.48*C7</f>
        <v>6742.56</v>
      </c>
      <c r="N7" s="16">
        <f>11.49*C7</f>
        <v>252.78</v>
      </c>
      <c r="O7" s="16">
        <f>76.62*C7</f>
        <v>1685.64</v>
      </c>
      <c r="P7" s="16">
        <v>0</v>
      </c>
      <c r="Q7" s="16">
        <f>H7</f>
        <v>202.18</v>
      </c>
      <c r="R7" s="16">
        <f>SUM(J7:Q7)</f>
        <v>29700.88</v>
      </c>
      <c r="S7" s="16">
        <f>D7-M7-N7-O7-P7</f>
        <v>43019.02</v>
      </c>
      <c r="T7" s="16">
        <f>D7+I7</f>
        <v>72719.9</v>
      </c>
    </row>
    <row r="8" ht="40" customHeight="1" spans="1:20">
      <c r="A8" s="14">
        <v>5</v>
      </c>
      <c r="B8" s="15" t="s">
        <v>23</v>
      </c>
      <c r="C8" s="14">
        <v>9</v>
      </c>
      <c r="D8" s="14">
        <f t="shared" ref="D8:D49" si="0">2350*C8</f>
        <v>21150</v>
      </c>
      <c r="E8" s="16">
        <f t="shared" ref="E8:E49" si="1">612.96*C8</f>
        <v>5516.64</v>
      </c>
      <c r="F8" s="16">
        <f t="shared" ref="F8:F49" si="2">26.82*C8</f>
        <v>241.38</v>
      </c>
      <c r="G8" s="16">
        <f t="shared" ref="G8:G49" si="3">306.48*C8</f>
        <v>2758.32</v>
      </c>
      <c r="H8" s="16">
        <f t="shared" ref="H8:H22" si="4">6.13*C8</f>
        <v>55.17</v>
      </c>
      <c r="I8" s="16">
        <f t="shared" ref="I8:I49" si="5">SUM(E8:H8)</f>
        <v>8571.51</v>
      </c>
      <c r="J8" s="16">
        <f t="shared" ref="J8:J15" si="6">E8</f>
        <v>5516.64</v>
      </c>
      <c r="K8" s="16">
        <f t="shared" ref="K8:K15" si="7">F8</f>
        <v>241.38</v>
      </c>
      <c r="L8" s="16">
        <f t="shared" ref="L8:L15" si="8">G8</f>
        <v>2758.32</v>
      </c>
      <c r="M8" s="16">
        <f t="shared" ref="M8:M49" si="9">306.48*C8</f>
        <v>2758.32</v>
      </c>
      <c r="N8" s="16">
        <f t="shared" ref="N8:N49" si="10">11.49*C8</f>
        <v>103.41</v>
      </c>
      <c r="O8" s="16">
        <f t="shared" ref="O8:O49" si="11">76.62*C8</f>
        <v>689.58</v>
      </c>
      <c r="P8" s="16">
        <v>0</v>
      </c>
      <c r="Q8" s="16">
        <f t="shared" ref="Q8:Q49" si="12">H8</f>
        <v>55.17</v>
      </c>
      <c r="R8" s="16">
        <f t="shared" ref="R8:R49" si="13">SUM(J8:Q8)</f>
        <v>12122.82</v>
      </c>
      <c r="S8" s="16">
        <f t="shared" ref="S8:S49" si="14">D8-M8-N8-O8-P8</f>
        <v>17598.69</v>
      </c>
      <c r="T8" s="16">
        <f t="shared" ref="T8:T49" si="15">D8+I8</f>
        <v>29721.51</v>
      </c>
    </row>
    <row r="9" ht="40" customHeight="1" spans="1:20">
      <c r="A9" s="14">
        <v>6</v>
      </c>
      <c r="B9" s="17" t="s">
        <v>24</v>
      </c>
      <c r="C9" s="14">
        <v>1</v>
      </c>
      <c r="D9" s="14">
        <f t="shared" si="0"/>
        <v>2350</v>
      </c>
      <c r="E9" s="16">
        <f t="shared" si="1"/>
        <v>612.96</v>
      </c>
      <c r="F9" s="16">
        <f t="shared" si="2"/>
        <v>26.82</v>
      </c>
      <c r="G9" s="16">
        <f t="shared" si="3"/>
        <v>306.48</v>
      </c>
      <c r="H9" s="16">
        <f t="shared" si="4"/>
        <v>6.13</v>
      </c>
      <c r="I9" s="16">
        <f t="shared" si="5"/>
        <v>952.39</v>
      </c>
      <c r="J9" s="16">
        <f t="shared" si="6"/>
        <v>612.96</v>
      </c>
      <c r="K9" s="16">
        <f t="shared" si="7"/>
        <v>26.82</v>
      </c>
      <c r="L9" s="16">
        <f t="shared" si="8"/>
        <v>306.48</v>
      </c>
      <c r="M9" s="16">
        <f t="shared" si="9"/>
        <v>306.48</v>
      </c>
      <c r="N9" s="16">
        <f t="shared" si="10"/>
        <v>11.49</v>
      </c>
      <c r="O9" s="16">
        <f t="shared" si="11"/>
        <v>76.62</v>
      </c>
      <c r="P9" s="16">
        <v>0</v>
      </c>
      <c r="Q9" s="16">
        <f t="shared" si="12"/>
        <v>6.13</v>
      </c>
      <c r="R9" s="16">
        <f t="shared" si="13"/>
        <v>1346.98</v>
      </c>
      <c r="S9" s="16">
        <f t="shared" si="14"/>
        <v>1955.41</v>
      </c>
      <c r="T9" s="16">
        <f t="shared" si="15"/>
        <v>3302.39</v>
      </c>
    </row>
    <row r="10" s="1" customFormat="1" ht="40" customHeight="1" spans="1:20">
      <c r="A10" s="14">
        <v>7</v>
      </c>
      <c r="B10" s="15" t="s">
        <v>25</v>
      </c>
      <c r="C10" s="14">
        <v>45</v>
      </c>
      <c r="D10" s="14">
        <f t="shared" si="0"/>
        <v>105750</v>
      </c>
      <c r="E10" s="16">
        <f t="shared" si="1"/>
        <v>27583.2</v>
      </c>
      <c r="F10" s="16">
        <f t="shared" si="2"/>
        <v>1206.9</v>
      </c>
      <c r="G10" s="16">
        <f t="shared" si="3"/>
        <v>13791.6</v>
      </c>
      <c r="H10" s="16">
        <f t="shared" si="4"/>
        <v>275.85</v>
      </c>
      <c r="I10" s="16">
        <f t="shared" si="5"/>
        <v>42857.55</v>
      </c>
      <c r="J10" s="25">
        <f t="shared" si="6"/>
        <v>27583.2</v>
      </c>
      <c r="K10" s="25">
        <f t="shared" si="7"/>
        <v>1206.9</v>
      </c>
      <c r="L10" s="25">
        <f t="shared" si="8"/>
        <v>13791.6</v>
      </c>
      <c r="M10" s="16">
        <f t="shared" si="9"/>
        <v>13791.6</v>
      </c>
      <c r="N10" s="16">
        <f t="shared" si="10"/>
        <v>517.05</v>
      </c>
      <c r="O10" s="16">
        <f t="shared" si="11"/>
        <v>3447.9</v>
      </c>
      <c r="P10" s="16">
        <v>0</v>
      </c>
      <c r="Q10" s="16">
        <f t="shared" si="12"/>
        <v>275.85</v>
      </c>
      <c r="R10" s="16">
        <f t="shared" si="13"/>
        <v>60614.1</v>
      </c>
      <c r="S10" s="16">
        <f t="shared" si="14"/>
        <v>87993.45</v>
      </c>
      <c r="T10" s="16">
        <f t="shared" si="15"/>
        <v>148607.55</v>
      </c>
    </row>
    <row r="11" ht="40" customHeight="1" spans="1:20">
      <c r="A11" s="14">
        <v>8</v>
      </c>
      <c r="B11" s="15" t="s">
        <v>26</v>
      </c>
      <c r="C11" s="14">
        <v>10</v>
      </c>
      <c r="D11" s="14">
        <f t="shared" si="0"/>
        <v>23500</v>
      </c>
      <c r="E11" s="16">
        <f t="shared" si="1"/>
        <v>6129.6</v>
      </c>
      <c r="F11" s="16">
        <f t="shared" si="2"/>
        <v>268.2</v>
      </c>
      <c r="G11" s="16">
        <f t="shared" si="3"/>
        <v>3064.8</v>
      </c>
      <c r="H11" s="16">
        <f t="shared" si="4"/>
        <v>61.3</v>
      </c>
      <c r="I11" s="16">
        <f t="shared" si="5"/>
        <v>9523.9</v>
      </c>
      <c r="J11" s="16">
        <f t="shared" si="6"/>
        <v>6129.6</v>
      </c>
      <c r="K11" s="16">
        <f t="shared" si="7"/>
        <v>268.2</v>
      </c>
      <c r="L11" s="16">
        <f t="shared" si="8"/>
        <v>3064.8</v>
      </c>
      <c r="M11" s="16">
        <f t="shared" si="9"/>
        <v>3064.8</v>
      </c>
      <c r="N11" s="16">
        <f t="shared" si="10"/>
        <v>114.9</v>
      </c>
      <c r="O11" s="16">
        <f t="shared" si="11"/>
        <v>766.2</v>
      </c>
      <c r="P11" s="16">
        <v>0</v>
      </c>
      <c r="Q11" s="16">
        <f t="shared" si="12"/>
        <v>61.3</v>
      </c>
      <c r="R11" s="16">
        <f t="shared" si="13"/>
        <v>13469.8</v>
      </c>
      <c r="S11" s="16">
        <f t="shared" si="14"/>
        <v>19554.1</v>
      </c>
      <c r="T11" s="16">
        <f t="shared" si="15"/>
        <v>33023.9</v>
      </c>
    </row>
    <row r="12" ht="40" customHeight="1" spans="1:20">
      <c r="A12" s="14">
        <v>9</v>
      </c>
      <c r="B12" s="15" t="s">
        <v>27</v>
      </c>
      <c r="C12" s="14">
        <v>26</v>
      </c>
      <c r="D12" s="14">
        <f t="shared" si="0"/>
        <v>61100</v>
      </c>
      <c r="E12" s="16">
        <f t="shared" si="1"/>
        <v>15936.96</v>
      </c>
      <c r="F12" s="16">
        <f t="shared" si="2"/>
        <v>697.32</v>
      </c>
      <c r="G12" s="16">
        <f t="shared" si="3"/>
        <v>7968.48</v>
      </c>
      <c r="H12" s="16">
        <f t="shared" si="4"/>
        <v>159.38</v>
      </c>
      <c r="I12" s="16">
        <f t="shared" si="5"/>
        <v>24762.14</v>
      </c>
      <c r="J12" s="16">
        <f t="shared" si="6"/>
        <v>15936.96</v>
      </c>
      <c r="K12" s="16">
        <f t="shared" si="7"/>
        <v>697.32</v>
      </c>
      <c r="L12" s="16">
        <f t="shared" si="8"/>
        <v>7968.48</v>
      </c>
      <c r="M12" s="16">
        <f t="shared" si="9"/>
        <v>7968.48</v>
      </c>
      <c r="N12" s="16">
        <f t="shared" si="10"/>
        <v>298.74</v>
      </c>
      <c r="O12" s="16">
        <f t="shared" si="11"/>
        <v>1992.12</v>
      </c>
      <c r="P12" s="16">
        <v>0</v>
      </c>
      <c r="Q12" s="16">
        <f t="shared" si="12"/>
        <v>159.38</v>
      </c>
      <c r="R12" s="16">
        <f t="shared" si="13"/>
        <v>35021.48</v>
      </c>
      <c r="S12" s="16">
        <f t="shared" si="14"/>
        <v>50840.66</v>
      </c>
      <c r="T12" s="16">
        <f t="shared" si="15"/>
        <v>85862.14</v>
      </c>
    </row>
    <row r="13" ht="40" customHeight="1" spans="1:20">
      <c r="A13" s="14">
        <v>10</v>
      </c>
      <c r="B13" s="17" t="s">
        <v>28</v>
      </c>
      <c r="C13" s="14">
        <v>21</v>
      </c>
      <c r="D13" s="14">
        <f t="shared" si="0"/>
        <v>49350</v>
      </c>
      <c r="E13" s="16">
        <f t="shared" si="1"/>
        <v>12872.16</v>
      </c>
      <c r="F13" s="16">
        <f t="shared" si="2"/>
        <v>563.22</v>
      </c>
      <c r="G13" s="16">
        <f t="shared" si="3"/>
        <v>6436.08</v>
      </c>
      <c r="H13" s="16">
        <f t="shared" si="4"/>
        <v>128.73</v>
      </c>
      <c r="I13" s="16">
        <f t="shared" si="5"/>
        <v>20000.19</v>
      </c>
      <c r="J13" s="16">
        <f t="shared" si="6"/>
        <v>12872.16</v>
      </c>
      <c r="K13" s="16">
        <f t="shared" si="7"/>
        <v>563.22</v>
      </c>
      <c r="L13" s="16">
        <f t="shared" si="8"/>
        <v>6436.08</v>
      </c>
      <c r="M13" s="16">
        <f t="shared" si="9"/>
        <v>6436.08</v>
      </c>
      <c r="N13" s="16">
        <f t="shared" si="10"/>
        <v>241.29</v>
      </c>
      <c r="O13" s="16">
        <f t="shared" si="11"/>
        <v>1609.02</v>
      </c>
      <c r="P13" s="16">
        <v>0</v>
      </c>
      <c r="Q13" s="16">
        <f t="shared" si="12"/>
        <v>128.73</v>
      </c>
      <c r="R13" s="16">
        <f t="shared" si="13"/>
        <v>28286.58</v>
      </c>
      <c r="S13" s="16">
        <f t="shared" si="14"/>
        <v>41063.61</v>
      </c>
      <c r="T13" s="16">
        <f t="shared" si="15"/>
        <v>69350.19</v>
      </c>
    </row>
    <row r="14" ht="40" customHeight="1" spans="1:20">
      <c r="A14" s="14">
        <v>11</v>
      </c>
      <c r="B14" s="17" t="s">
        <v>29</v>
      </c>
      <c r="C14" s="14">
        <v>18</v>
      </c>
      <c r="D14" s="14">
        <f t="shared" si="0"/>
        <v>42300</v>
      </c>
      <c r="E14" s="16">
        <f t="shared" si="1"/>
        <v>11033.28</v>
      </c>
      <c r="F14" s="16">
        <f t="shared" si="2"/>
        <v>482.76</v>
      </c>
      <c r="G14" s="16">
        <f t="shared" si="3"/>
        <v>5516.64</v>
      </c>
      <c r="H14" s="16">
        <f t="shared" si="4"/>
        <v>110.34</v>
      </c>
      <c r="I14" s="16">
        <f t="shared" si="5"/>
        <v>17143.02</v>
      </c>
      <c r="J14" s="16">
        <f t="shared" si="6"/>
        <v>11033.28</v>
      </c>
      <c r="K14" s="16">
        <f t="shared" si="7"/>
        <v>482.76</v>
      </c>
      <c r="L14" s="16">
        <f t="shared" si="8"/>
        <v>5516.64</v>
      </c>
      <c r="M14" s="16">
        <f t="shared" si="9"/>
        <v>5516.64</v>
      </c>
      <c r="N14" s="16">
        <f t="shared" si="10"/>
        <v>206.82</v>
      </c>
      <c r="O14" s="16">
        <f t="shared" si="11"/>
        <v>1379.16</v>
      </c>
      <c r="P14" s="16">
        <f>459.72*2</f>
        <v>919.44</v>
      </c>
      <c r="Q14" s="16">
        <f t="shared" si="12"/>
        <v>110.34</v>
      </c>
      <c r="R14" s="16">
        <f t="shared" si="13"/>
        <v>25165.08</v>
      </c>
      <c r="S14" s="16">
        <f t="shared" si="14"/>
        <v>34277.94</v>
      </c>
      <c r="T14" s="16">
        <f t="shared" si="15"/>
        <v>59443.02</v>
      </c>
    </row>
    <row r="15" ht="40" customHeight="1" spans="1:20">
      <c r="A15" s="14">
        <v>12</v>
      </c>
      <c r="B15" s="17" t="s">
        <v>30</v>
      </c>
      <c r="C15" s="14">
        <v>3</v>
      </c>
      <c r="D15" s="14">
        <f t="shared" si="0"/>
        <v>7050</v>
      </c>
      <c r="E15" s="16">
        <f t="shared" si="1"/>
        <v>1838.88</v>
      </c>
      <c r="F15" s="16">
        <f t="shared" si="2"/>
        <v>80.46</v>
      </c>
      <c r="G15" s="16">
        <f t="shared" si="3"/>
        <v>919.44</v>
      </c>
      <c r="H15" s="16">
        <f t="shared" si="4"/>
        <v>18.39</v>
      </c>
      <c r="I15" s="16">
        <f t="shared" si="5"/>
        <v>2857.17</v>
      </c>
      <c r="J15" s="16">
        <f t="shared" si="6"/>
        <v>1838.88</v>
      </c>
      <c r="K15" s="16">
        <f t="shared" si="7"/>
        <v>80.46</v>
      </c>
      <c r="L15" s="16">
        <f t="shared" si="8"/>
        <v>919.44</v>
      </c>
      <c r="M15" s="16">
        <f t="shared" si="9"/>
        <v>919.44</v>
      </c>
      <c r="N15" s="16">
        <f t="shared" si="10"/>
        <v>34.47</v>
      </c>
      <c r="O15" s="16">
        <f t="shared" si="11"/>
        <v>229.86</v>
      </c>
      <c r="P15" s="16">
        <v>0</v>
      </c>
      <c r="Q15" s="16">
        <f t="shared" si="12"/>
        <v>18.39</v>
      </c>
      <c r="R15" s="16">
        <f t="shared" si="13"/>
        <v>4040.94</v>
      </c>
      <c r="S15" s="16">
        <f t="shared" si="14"/>
        <v>5866.23</v>
      </c>
      <c r="T15" s="16">
        <f t="shared" si="15"/>
        <v>9907.17</v>
      </c>
    </row>
    <row r="16" ht="40" customHeight="1" spans="1:20">
      <c r="A16" s="14">
        <v>13</v>
      </c>
      <c r="B16" s="17" t="s">
        <v>31</v>
      </c>
      <c r="C16" s="14">
        <v>12</v>
      </c>
      <c r="D16" s="14">
        <f t="shared" si="0"/>
        <v>28200</v>
      </c>
      <c r="E16" s="16">
        <f t="shared" si="1"/>
        <v>7355.52</v>
      </c>
      <c r="F16" s="16">
        <f t="shared" si="2"/>
        <v>321.84</v>
      </c>
      <c r="G16" s="16">
        <f t="shared" si="3"/>
        <v>3677.76</v>
      </c>
      <c r="H16" s="16">
        <f t="shared" si="4"/>
        <v>73.56</v>
      </c>
      <c r="I16" s="16">
        <f t="shared" si="5"/>
        <v>11428.68</v>
      </c>
      <c r="J16" s="16">
        <f t="shared" ref="J16:J79" si="16">E16</f>
        <v>7355.52</v>
      </c>
      <c r="K16" s="16">
        <f t="shared" ref="K16:K79" si="17">F16</f>
        <v>321.84</v>
      </c>
      <c r="L16" s="16">
        <f t="shared" ref="L16:L79" si="18">G16</f>
        <v>3677.76</v>
      </c>
      <c r="M16" s="16">
        <f t="shared" si="9"/>
        <v>3677.76</v>
      </c>
      <c r="N16" s="16">
        <f t="shared" si="10"/>
        <v>137.88</v>
      </c>
      <c r="O16" s="16">
        <f t="shared" si="11"/>
        <v>919.44</v>
      </c>
      <c r="P16" s="16">
        <v>0</v>
      </c>
      <c r="Q16" s="16">
        <f t="shared" si="12"/>
        <v>73.56</v>
      </c>
      <c r="R16" s="16">
        <f t="shared" si="13"/>
        <v>16163.76</v>
      </c>
      <c r="S16" s="16">
        <f t="shared" si="14"/>
        <v>23464.92</v>
      </c>
      <c r="T16" s="16">
        <f t="shared" si="15"/>
        <v>39628.68</v>
      </c>
    </row>
    <row r="17" ht="40" customHeight="1" spans="1:20">
      <c r="A17" s="14">
        <v>14</v>
      </c>
      <c r="B17" s="18" t="s">
        <v>32</v>
      </c>
      <c r="C17" s="14">
        <v>3</v>
      </c>
      <c r="D17" s="14">
        <f t="shared" si="0"/>
        <v>7050</v>
      </c>
      <c r="E17" s="16">
        <f t="shared" si="1"/>
        <v>1838.88</v>
      </c>
      <c r="F17" s="16">
        <f t="shared" si="2"/>
        <v>80.46</v>
      </c>
      <c r="G17" s="16">
        <f t="shared" si="3"/>
        <v>919.44</v>
      </c>
      <c r="H17" s="16">
        <f t="shared" si="4"/>
        <v>18.39</v>
      </c>
      <c r="I17" s="16">
        <f t="shared" si="5"/>
        <v>2857.17</v>
      </c>
      <c r="J17" s="16">
        <f t="shared" si="16"/>
        <v>1838.88</v>
      </c>
      <c r="K17" s="16">
        <f t="shared" si="17"/>
        <v>80.46</v>
      </c>
      <c r="L17" s="16">
        <f t="shared" si="18"/>
        <v>919.44</v>
      </c>
      <c r="M17" s="16">
        <f t="shared" si="9"/>
        <v>919.44</v>
      </c>
      <c r="N17" s="16">
        <f t="shared" si="10"/>
        <v>34.47</v>
      </c>
      <c r="O17" s="16">
        <f t="shared" si="11"/>
        <v>229.86</v>
      </c>
      <c r="P17" s="16">
        <v>0</v>
      </c>
      <c r="Q17" s="16">
        <f t="shared" si="12"/>
        <v>18.39</v>
      </c>
      <c r="R17" s="16">
        <f t="shared" si="13"/>
        <v>4040.94</v>
      </c>
      <c r="S17" s="16">
        <f t="shared" si="14"/>
        <v>5866.23</v>
      </c>
      <c r="T17" s="16">
        <f t="shared" si="15"/>
        <v>9907.17</v>
      </c>
    </row>
    <row r="18" ht="40" customHeight="1" spans="1:20">
      <c r="A18" s="14">
        <v>15</v>
      </c>
      <c r="B18" s="18" t="s">
        <v>33</v>
      </c>
      <c r="C18" s="14">
        <v>9</v>
      </c>
      <c r="D18" s="14">
        <f t="shared" si="0"/>
        <v>21150</v>
      </c>
      <c r="E18" s="16">
        <f t="shared" si="1"/>
        <v>5516.64</v>
      </c>
      <c r="F18" s="16">
        <f t="shared" si="2"/>
        <v>241.38</v>
      </c>
      <c r="G18" s="16">
        <f t="shared" si="3"/>
        <v>2758.32</v>
      </c>
      <c r="H18" s="16">
        <f t="shared" si="4"/>
        <v>55.17</v>
      </c>
      <c r="I18" s="16">
        <f t="shared" si="5"/>
        <v>8571.51</v>
      </c>
      <c r="J18" s="16">
        <f t="shared" si="16"/>
        <v>5516.64</v>
      </c>
      <c r="K18" s="16">
        <f t="shared" si="17"/>
        <v>241.38</v>
      </c>
      <c r="L18" s="16">
        <f t="shared" si="18"/>
        <v>2758.32</v>
      </c>
      <c r="M18" s="16">
        <f t="shared" si="9"/>
        <v>2758.32</v>
      </c>
      <c r="N18" s="16">
        <f t="shared" si="10"/>
        <v>103.41</v>
      </c>
      <c r="O18" s="16">
        <f t="shared" si="11"/>
        <v>689.58</v>
      </c>
      <c r="P18" s="16">
        <v>0</v>
      </c>
      <c r="Q18" s="16">
        <f t="shared" si="12"/>
        <v>55.17</v>
      </c>
      <c r="R18" s="16">
        <f t="shared" si="13"/>
        <v>12122.82</v>
      </c>
      <c r="S18" s="16">
        <f t="shared" si="14"/>
        <v>17598.69</v>
      </c>
      <c r="T18" s="16">
        <f t="shared" si="15"/>
        <v>29721.51</v>
      </c>
    </row>
    <row r="19" ht="40" customHeight="1" spans="1:20">
      <c r="A19" s="14">
        <v>16</v>
      </c>
      <c r="B19" s="15" t="s">
        <v>34</v>
      </c>
      <c r="C19" s="14">
        <v>1</v>
      </c>
      <c r="D19" s="14">
        <f t="shared" si="0"/>
        <v>2350</v>
      </c>
      <c r="E19" s="16">
        <f t="shared" si="1"/>
        <v>612.96</v>
      </c>
      <c r="F19" s="16">
        <f t="shared" si="2"/>
        <v>26.82</v>
      </c>
      <c r="G19" s="16">
        <f t="shared" si="3"/>
        <v>306.48</v>
      </c>
      <c r="H19" s="16">
        <f t="shared" si="4"/>
        <v>6.13</v>
      </c>
      <c r="I19" s="16">
        <f t="shared" si="5"/>
        <v>952.39</v>
      </c>
      <c r="J19" s="16">
        <f t="shared" si="16"/>
        <v>612.96</v>
      </c>
      <c r="K19" s="16">
        <f t="shared" si="17"/>
        <v>26.82</v>
      </c>
      <c r="L19" s="16">
        <f t="shared" si="18"/>
        <v>306.48</v>
      </c>
      <c r="M19" s="16">
        <f t="shared" si="9"/>
        <v>306.48</v>
      </c>
      <c r="N19" s="16">
        <f t="shared" si="10"/>
        <v>11.49</v>
      </c>
      <c r="O19" s="16">
        <f t="shared" si="11"/>
        <v>76.62</v>
      </c>
      <c r="P19" s="16">
        <v>0</v>
      </c>
      <c r="Q19" s="16">
        <f t="shared" si="12"/>
        <v>6.13</v>
      </c>
      <c r="R19" s="16">
        <f t="shared" si="13"/>
        <v>1346.98</v>
      </c>
      <c r="S19" s="16">
        <f t="shared" si="14"/>
        <v>1955.41</v>
      </c>
      <c r="T19" s="16">
        <f t="shared" si="15"/>
        <v>3302.39</v>
      </c>
    </row>
    <row r="20" ht="40" customHeight="1" spans="1:20">
      <c r="A20" s="14">
        <v>17</v>
      </c>
      <c r="B20" s="15" t="s">
        <v>35</v>
      </c>
      <c r="C20" s="14">
        <v>10</v>
      </c>
      <c r="D20" s="14">
        <f t="shared" si="0"/>
        <v>23500</v>
      </c>
      <c r="E20" s="16">
        <f t="shared" si="1"/>
        <v>6129.6</v>
      </c>
      <c r="F20" s="16">
        <f t="shared" si="2"/>
        <v>268.2</v>
      </c>
      <c r="G20" s="16">
        <f t="shared" si="3"/>
        <v>3064.8</v>
      </c>
      <c r="H20" s="16">
        <f t="shared" si="4"/>
        <v>61.3</v>
      </c>
      <c r="I20" s="16">
        <f t="shared" si="5"/>
        <v>9523.9</v>
      </c>
      <c r="J20" s="16">
        <f t="shared" si="16"/>
        <v>6129.6</v>
      </c>
      <c r="K20" s="16">
        <f t="shared" si="17"/>
        <v>268.2</v>
      </c>
      <c r="L20" s="16">
        <f t="shared" si="18"/>
        <v>3064.8</v>
      </c>
      <c r="M20" s="16">
        <f t="shared" si="9"/>
        <v>3064.8</v>
      </c>
      <c r="N20" s="16">
        <f t="shared" si="10"/>
        <v>114.9</v>
      </c>
      <c r="O20" s="16">
        <f t="shared" si="11"/>
        <v>766.2</v>
      </c>
      <c r="P20" s="16">
        <v>0</v>
      </c>
      <c r="Q20" s="16">
        <f t="shared" si="12"/>
        <v>61.3</v>
      </c>
      <c r="R20" s="16">
        <f t="shared" si="13"/>
        <v>13469.8</v>
      </c>
      <c r="S20" s="16">
        <f t="shared" si="14"/>
        <v>19554.1</v>
      </c>
      <c r="T20" s="16">
        <f t="shared" si="15"/>
        <v>33023.9</v>
      </c>
    </row>
    <row r="21" ht="40" customHeight="1" spans="1:20">
      <c r="A21" s="14">
        <v>18</v>
      </c>
      <c r="B21" s="15" t="s">
        <v>36</v>
      </c>
      <c r="C21" s="14">
        <v>1</v>
      </c>
      <c r="D21" s="14">
        <f t="shared" si="0"/>
        <v>2350</v>
      </c>
      <c r="E21" s="16">
        <f t="shared" si="1"/>
        <v>612.96</v>
      </c>
      <c r="F21" s="16">
        <f t="shared" si="2"/>
        <v>26.82</v>
      </c>
      <c r="G21" s="16">
        <f t="shared" si="3"/>
        <v>306.48</v>
      </c>
      <c r="H21" s="16">
        <f t="shared" si="4"/>
        <v>6.13</v>
      </c>
      <c r="I21" s="16">
        <f t="shared" si="5"/>
        <v>952.39</v>
      </c>
      <c r="J21" s="16">
        <f t="shared" si="16"/>
        <v>612.96</v>
      </c>
      <c r="K21" s="16">
        <f t="shared" si="17"/>
        <v>26.82</v>
      </c>
      <c r="L21" s="16">
        <f t="shared" si="18"/>
        <v>306.48</v>
      </c>
      <c r="M21" s="16">
        <f t="shared" si="9"/>
        <v>306.48</v>
      </c>
      <c r="N21" s="16">
        <f t="shared" si="10"/>
        <v>11.49</v>
      </c>
      <c r="O21" s="16">
        <f t="shared" si="11"/>
        <v>76.62</v>
      </c>
      <c r="P21" s="16">
        <v>0</v>
      </c>
      <c r="Q21" s="16">
        <f t="shared" si="12"/>
        <v>6.13</v>
      </c>
      <c r="R21" s="16">
        <f t="shared" si="13"/>
        <v>1346.98</v>
      </c>
      <c r="S21" s="16">
        <f t="shared" si="14"/>
        <v>1955.41</v>
      </c>
      <c r="T21" s="16">
        <f t="shared" si="15"/>
        <v>3302.39</v>
      </c>
    </row>
    <row r="22" ht="40" customHeight="1" spans="1:20">
      <c r="A22" s="14">
        <v>19</v>
      </c>
      <c r="B22" s="17" t="s">
        <v>37</v>
      </c>
      <c r="C22" s="14">
        <v>7</v>
      </c>
      <c r="D22" s="14">
        <f t="shared" si="0"/>
        <v>16450</v>
      </c>
      <c r="E22" s="16">
        <f t="shared" si="1"/>
        <v>4290.72</v>
      </c>
      <c r="F22" s="16">
        <f t="shared" si="2"/>
        <v>187.74</v>
      </c>
      <c r="G22" s="16">
        <f t="shared" si="3"/>
        <v>2145.36</v>
      </c>
      <c r="H22" s="16">
        <f t="shared" si="4"/>
        <v>42.91</v>
      </c>
      <c r="I22" s="16">
        <f t="shared" si="5"/>
        <v>6666.73</v>
      </c>
      <c r="J22" s="16">
        <f t="shared" si="16"/>
        <v>4290.72</v>
      </c>
      <c r="K22" s="16">
        <f t="shared" si="17"/>
        <v>187.74</v>
      </c>
      <c r="L22" s="16">
        <f t="shared" si="18"/>
        <v>2145.36</v>
      </c>
      <c r="M22" s="16">
        <f t="shared" si="9"/>
        <v>2145.36</v>
      </c>
      <c r="N22" s="16">
        <f t="shared" si="10"/>
        <v>80.43</v>
      </c>
      <c r="O22" s="16">
        <f t="shared" si="11"/>
        <v>536.34</v>
      </c>
      <c r="P22" s="16">
        <v>0</v>
      </c>
      <c r="Q22" s="16">
        <f t="shared" si="12"/>
        <v>42.91</v>
      </c>
      <c r="R22" s="16">
        <f t="shared" si="13"/>
        <v>9428.86</v>
      </c>
      <c r="S22" s="16">
        <f t="shared" si="14"/>
        <v>13687.87</v>
      </c>
      <c r="T22" s="16">
        <f t="shared" si="15"/>
        <v>23116.73</v>
      </c>
    </row>
    <row r="23" ht="40" customHeight="1" spans="1:20">
      <c r="A23" s="14">
        <v>20</v>
      </c>
      <c r="B23" s="15" t="s">
        <v>38</v>
      </c>
      <c r="C23" s="14">
        <v>15</v>
      </c>
      <c r="D23" s="14">
        <f t="shared" si="0"/>
        <v>35250</v>
      </c>
      <c r="E23" s="16">
        <f t="shared" si="1"/>
        <v>9194.4</v>
      </c>
      <c r="F23" s="16">
        <f t="shared" si="2"/>
        <v>402.3</v>
      </c>
      <c r="G23" s="16">
        <f t="shared" si="3"/>
        <v>4597.2</v>
      </c>
      <c r="H23" s="16">
        <f>18.39*C23</f>
        <v>275.85</v>
      </c>
      <c r="I23" s="16">
        <f t="shared" si="5"/>
        <v>14469.75</v>
      </c>
      <c r="J23" s="16">
        <f t="shared" si="16"/>
        <v>9194.4</v>
      </c>
      <c r="K23" s="16">
        <f t="shared" si="17"/>
        <v>402.3</v>
      </c>
      <c r="L23" s="16">
        <f t="shared" si="18"/>
        <v>4597.2</v>
      </c>
      <c r="M23" s="16">
        <f t="shared" si="9"/>
        <v>4597.2</v>
      </c>
      <c r="N23" s="16">
        <f t="shared" si="10"/>
        <v>172.35</v>
      </c>
      <c r="O23" s="16">
        <f t="shared" si="11"/>
        <v>1149.3</v>
      </c>
      <c r="P23" s="16">
        <v>0</v>
      </c>
      <c r="Q23" s="16">
        <f t="shared" si="12"/>
        <v>275.85</v>
      </c>
      <c r="R23" s="16">
        <f t="shared" si="13"/>
        <v>20388.6</v>
      </c>
      <c r="S23" s="16">
        <f t="shared" si="14"/>
        <v>29331.15</v>
      </c>
      <c r="T23" s="16">
        <f t="shared" si="15"/>
        <v>49719.75</v>
      </c>
    </row>
    <row r="24" ht="40" customHeight="1" spans="1:20">
      <c r="A24" s="14">
        <v>21</v>
      </c>
      <c r="B24" s="18" t="s">
        <v>39</v>
      </c>
      <c r="C24" s="14">
        <v>4</v>
      </c>
      <c r="D24" s="14">
        <f t="shared" si="0"/>
        <v>9400</v>
      </c>
      <c r="E24" s="16">
        <f t="shared" si="1"/>
        <v>2451.84</v>
      </c>
      <c r="F24" s="16">
        <f t="shared" si="2"/>
        <v>107.28</v>
      </c>
      <c r="G24" s="16">
        <f t="shared" si="3"/>
        <v>1225.92</v>
      </c>
      <c r="H24" s="16">
        <f t="shared" ref="H24:H44" si="19">6.13*C24</f>
        <v>24.52</v>
      </c>
      <c r="I24" s="16">
        <f t="shared" si="5"/>
        <v>3809.56</v>
      </c>
      <c r="J24" s="16">
        <f t="shared" si="16"/>
        <v>2451.84</v>
      </c>
      <c r="K24" s="16">
        <f t="shared" si="17"/>
        <v>107.28</v>
      </c>
      <c r="L24" s="16">
        <f t="shared" si="18"/>
        <v>1225.92</v>
      </c>
      <c r="M24" s="16">
        <f t="shared" si="9"/>
        <v>1225.92</v>
      </c>
      <c r="N24" s="16">
        <f t="shared" si="10"/>
        <v>45.96</v>
      </c>
      <c r="O24" s="16">
        <f t="shared" si="11"/>
        <v>306.48</v>
      </c>
      <c r="P24" s="16">
        <v>0</v>
      </c>
      <c r="Q24" s="16">
        <f t="shared" si="12"/>
        <v>24.52</v>
      </c>
      <c r="R24" s="16">
        <f t="shared" si="13"/>
        <v>5387.92</v>
      </c>
      <c r="S24" s="16">
        <f t="shared" si="14"/>
        <v>7821.64</v>
      </c>
      <c r="T24" s="16">
        <f t="shared" si="15"/>
        <v>13209.56</v>
      </c>
    </row>
    <row r="25" ht="40" customHeight="1" spans="1:20">
      <c r="A25" s="14">
        <v>22</v>
      </c>
      <c r="B25" s="18" t="s">
        <v>40</v>
      </c>
      <c r="C25" s="14">
        <v>3</v>
      </c>
      <c r="D25" s="14">
        <f t="shared" si="0"/>
        <v>7050</v>
      </c>
      <c r="E25" s="16">
        <f t="shared" si="1"/>
        <v>1838.88</v>
      </c>
      <c r="F25" s="16">
        <f t="shared" si="2"/>
        <v>80.46</v>
      </c>
      <c r="G25" s="16">
        <f t="shared" si="3"/>
        <v>919.44</v>
      </c>
      <c r="H25" s="16">
        <f t="shared" si="19"/>
        <v>18.39</v>
      </c>
      <c r="I25" s="16">
        <f t="shared" si="5"/>
        <v>2857.17</v>
      </c>
      <c r="J25" s="16">
        <f t="shared" si="16"/>
        <v>1838.88</v>
      </c>
      <c r="K25" s="16">
        <f t="shared" si="17"/>
        <v>80.46</v>
      </c>
      <c r="L25" s="16">
        <f t="shared" si="18"/>
        <v>919.44</v>
      </c>
      <c r="M25" s="16">
        <f t="shared" si="9"/>
        <v>919.44</v>
      </c>
      <c r="N25" s="16">
        <f t="shared" si="10"/>
        <v>34.47</v>
      </c>
      <c r="O25" s="16">
        <f t="shared" si="11"/>
        <v>229.86</v>
      </c>
      <c r="P25" s="16">
        <v>0</v>
      </c>
      <c r="Q25" s="16">
        <f t="shared" si="12"/>
        <v>18.39</v>
      </c>
      <c r="R25" s="16">
        <f t="shared" si="13"/>
        <v>4040.94</v>
      </c>
      <c r="S25" s="16">
        <f t="shared" si="14"/>
        <v>5866.23</v>
      </c>
      <c r="T25" s="16">
        <f t="shared" si="15"/>
        <v>9907.17</v>
      </c>
    </row>
    <row r="26" ht="40" customHeight="1" spans="1:20">
      <c r="A26" s="14">
        <v>23</v>
      </c>
      <c r="B26" s="18" t="s">
        <v>41</v>
      </c>
      <c r="C26" s="14">
        <v>4</v>
      </c>
      <c r="D26" s="14">
        <f t="shared" si="0"/>
        <v>9400</v>
      </c>
      <c r="E26" s="16">
        <f t="shared" si="1"/>
        <v>2451.84</v>
      </c>
      <c r="F26" s="16">
        <f t="shared" si="2"/>
        <v>107.28</v>
      </c>
      <c r="G26" s="16">
        <f t="shared" si="3"/>
        <v>1225.92</v>
      </c>
      <c r="H26" s="16">
        <f t="shared" si="19"/>
        <v>24.52</v>
      </c>
      <c r="I26" s="16">
        <f t="shared" si="5"/>
        <v>3809.56</v>
      </c>
      <c r="J26" s="16">
        <f t="shared" si="16"/>
        <v>2451.84</v>
      </c>
      <c r="K26" s="16">
        <f t="shared" si="17"/>
        <v>107.28</v>
      </c>
      <c r="L26" s="16">
        <f t="shared" si="18"/>
        <v>1225.92</v>
      </c>
      <c r="M26" s="16">
        <f t="shared" si="9"/>
        <v>1225.92</v>
      </c>
      <c r="N26" s="16">
        <f t="shared" si="10"/>
        <v>45.96</v>
      </c>
      <c r="O26" s="16">
        <f t="shared" si="11"/>
        <v>306.48</v>
      </c>
      <c r="P26" s="16">
        <v>0</v>
      </c>
      <c r="Q26" s="16">
        <f t="shared" si="12"/>
        <v>24.52</v>
      </c>
      <c r="R26" s="16">
        <f t="shared" si="13"/>
        <v>5387.92</v>
      </c>
      <c r="S26" s="16">
        <f t="shared" si="14"/>
        <v>7821.64</v>
      </c>
      <c r="T26" s="16">
        <f t="shared" si="15"/>
        <v>13209.56</v>
      </c>
    </row>
    <row r="27" ht="40" customHeight="1" spans="1:20">
      <c r="A27" s="14">
        <v>24</v>
      </c>
      <c r="B27" s="15" t="s">
        <v>42</v>
      </c>
      <c r="C27" s="14">
        <v>8</v>
      </c>
      <c r="D27" s="14">
        <f t="shared" si="0"/>
        <v>18800</v>
      </c>
      <c r="E27" s="16">
        <f t="shared" si="1"/>
        <v>4903.68</v>
      </c>
      <c r="F27" s="16">
        <f t="shared" si="2"/>
        <v>214.56</v>
      </c>
      <c r="G27" s="16">
        <f t="shared" si="3"/>
        <v>2451.84</v>
      </c>
      <c r="H27" s="16">
        <f t="shared" si="19"/>
        <v>49.04</v>
      </c>
      <c r="I27" s="16">
        <f t="shared" si="5"/>
        <v>7619.12</v>
      </c>
      <c r="J27" s="16">
        <f t="shared" si="16"/>
        <v>4903.68</v>
      </c>
      <c r="K27" s="16">
        <f t="shared" si="17"/>
        <v>214.56</v>
      </c>
      <c r="L27" s="16">
        <f t="shared" si="18"/>
        <v>2451.84</v>
      </c>
      <c r="M27" s="16">
        <f t="shared" si="9"/>
        <v>2451.84</v>
      </c>
      <c r="N27" s="16">
        <f t="shared" si="10"/>
        <v>91.92</v>
      </c>
      <c r="O27" s="16">
        <f t="shared" si="11"/>
        <v>612.96</v>
      </c>
      <c r="P27" s="16">
        <v>0</v>
      </c>
      <c r="Q27" s="16">
        <f t="shared" si="12"/>
        <v>49.04</v>
      </c>
      <c r="R27" s="16">
        <f t="shared" si="13"/>
        <v>10775.84</v>
      </c>
      <c r="S27" s="16">
        <f t="shared" si="14"/>
        <v>15643.28</v>
      </c>
      <c r="T27" s="16">
        <f t="shared" si="15"/>
        <v>26419.12</v>
      </c>
    </row>
    <row r="28" ht="40" customHeight="1" spans="1:20">
      <c r="A28" s="14">
        <v>25</v>
      </c>
      <c r="B28" s="15" t="s">
        <v>43</v>
      </c>
      <c r="C28" s="14">
        <v>8</v>
      </c>
      <c r="D28" s="14">
        <f t="shared" si="0"/>
        <v>18800</v>
      </c>
      <c r="E28" s="16">
        <f t="shared" si="1"/>
        <v>4903.68</v>
      </c>
      <c r="F28" s="16">
        <f t="shared" si="2"/>
        <v>214.56</v>
      </c>
      <c r="G28" s="16">
        <f t="shared" si="3"/>
        <v>2451.84</v>
      </c>
      <c r="H28" s="16">
        <f t="shared" si="19"/>
        <v>49.04</v>
      </c>
      <c r="I28" s="16">
        <f t="shared" si="5"/>
        <v>7619.12</v>
      </c>
      <c r="J28" s="16">
        <f t="shared" si="16"/>
        <v>4903.68</v>
      </c>
      <c r="K28" s="16">
        <f t="shared" si="17"/>
        <v>214.56</v>
      </c>
      <c r="L28" s="16">
        <f t="shared" si="18"/>
        <v>2451.84</v>
      </c>
      <c r="M28" s="16">
        <f t="shared" si="9"/>
        <v>2451.84</v>
      </c>
      <c r="N28" s="16">
        <f t="shared" si="10"/>
        <v>91.92</v>
      </c>
      <c r="O28" s="16">
        <f t="shared" si="11"/>
        <v>612.96</v>
      </c>
      <c r="P28" s="16">
        <v>0</v>
      </c>
      <c r="Q28" s="16">
        <f t="shared" si="12"/>
        <v>49.04</v>
      </c>
      <c r="R28" s="16">
        <f t="shared" si="13"/>
        <v>10775.84</v>
      </c>
      <c r="S28" s="16">
        <f t="shared" si="14"/>
        <v>15643.28</v>
      </c>
      <c r="T28" s="16">
        <f t="shared" si="15"/>
        <v>26419.12</v>
      </c>
    </row>
    <row r="29" ht="40" customHeight="1" spans="1:20">
      <c r="A29" s="14">
        <v>26</v>
      </c>
      <c r="B29" s="18" t="s">
        <v>44</v>
      </c>
      <c r="C29" s="14">
        <v>27</v>
      </c>
      <c r="D29" s="14">
        <f t="shared" si="0"/>
        <v>63450</v>
      </c>
      <c r="E29" s="16">
        <f t="shared" si="1"/>
        <v>16549.92</v>
      </c>
      <c r="F29" s="16">
        <f t="shared" si="2"/>
        <v>724.14</v>
      </c>
      <c r="G29" s="16">
        <f t="shared" si="3"/>
        <v>8274.96</v>
      </c>
      <c r="H29" s="16">
        <f t="shared" si="19"/>
        <v>165.51</v>
      </c>
      <c r="I29" s="16">
        <f t="shared" si="5"/>
        <v>25714.53</v>
      </c>
      <c r="J29" s="16">
        <f t="shared" si="16"/>
        <v>16549.92</v>
      </c>
      <c r="K29" s="16">
        <f t="shared" si="17"/>
        <v>724.14</v>
      </c>
      <c r="L29" s="16">
        <f t="shared" si="18"/>
        <v>8274.96</v>
      </c>
      <c r="M29" s="16">
        <f t="shared" si="9"/>
        <v>8274.96</v>
      </c>
      <c r="N29" s="16">
        <f t="shared" si="10"/>
        <v>310.23</v>
      </c>
      <c r="O29" s="16">
        <f t="shared" si="11"/>
        <v>2068.74</v>
      </c>
      <c r="P29" s="16">
        <v>0</v>
      </c>
      <c r="Q29" s="16">
        <f t="shared" si="12"/>
        <v>165.51</v>
      </c>
      <c r="R29" s="16">
        <f t="shared" si="13"/>
        <v>36368.46</v>
      </c>
      <c r="S29" s="16">
        <f t="shared" si="14"/>
        <v>52796.07</v>
      </c>
      <c r="T29" s="16">
        <f t="shared" si="15"/>
        <v>89164.53</v>
      </c>
    </row>
    <row r="30" ht="40" customHeight="1" spans="1:20">
      <c r="A30" s="14">
        <v>27</v>
      </c>
      <c r="B30" s="15" t="s">
        <v>45</v>
      </c>
      <c r="C30" s="14">
        <v>12</v>
      </c>
      <c r="D30" s="14">
        <f t="shared" si="0"/>
        <v>28200</v>
      </c>
      <c r="E30" s="16">
        <f t="shared" si="1"/>
        <v>7355.52</v>
      </c>
      <c r="F30" s="16">
        <f t="shared" si="2"/>
        <v>321.84</v>
      </c>
      <c r="G30" s="16">
        <f t="shared" si="3"/>
        <v>3677.76</v>
      </c>
      <c r="H30" s="16">
        <f t="shared" si="19"/>
        <v>73.56</v>
      </c>
      <c r="I30" s="16">
        <f t="shared" si="5"/>
        <v>11428.68</v>
      </c>
      <c r="J30" s="16">
        <f t="shared" si="16"/>
        <v>7355.52</v>
      </c>
      <c r="K30" s="16">
        <f t="shared" si="17"/>
        <v>321.84</v>
      </c>
      <c r="L30" s="16">
        <f t="shared" si="18"/>
        <v>3677.76</v>
      </c>
      <c r="M30" s="16">
        <f t="shared" si="9"/>
        <v>3677.76</v>
      </c>
      <c r="N30" s="16">
        <f t="shared" si="10"/>
        <v>137.88</v>
      </c>
      <c r="O30" s="16">
        <f t="shared" si="11"/>
        <v>919.44</v>
      </c>
      <c r="P30" s="16">
        <v>0</v>
      </c>
      <c r="Q30" s="16">
        <f t="shared" si="12"/>
        <v>73.56</v>
      </c>
      <c r="R30" s="16">
        <f t="shared" si="13"/>
        <v>16163.76</v>
      </c>
      <c r="S30" s="16">
        <f t="shared" si="14"/>
        <v>23464.92</v>
      </c>
      <c r="T30" s="16">
        <f t="shared" si="15"/>
        <v>39628.68</v>
      </c>
    </row>
    <row r="31" ht="40" customHeight="1" spans="1:20">
      <c r="A31" s="14">
        <v>28</v>
      </c>
      <c r="B31" s="15" t="s">
        <v>46</v>
      </c>
      <c r="C31" s="14">
        <v>4</v>
      </c>
      <c r="D31" s="14">
        <f t="shared" si="0"/>
        <v>9400</v>
      </c>
      <c r="E31" s="16">
        <f t="shared" si="1"/>
        <v>2451.84</v>
      </c>
      <c r="F31" s="16">
        <f t="shared" si="2"/>
        <v>107.28</v>
      </c>
      <c r="G31" s="16">
        <f t="shared" si="3"/>
        <v>1225.92</v>
      </c>
      <c r="H31" s="16">
        <f t="shared" si="19"/>
        <v>24.52</v>
      </c>
      <c r="I31" s="16">
        <f t="shared" si="5"/>
        <v>3809.56</v>
      </c>
      <c r="J31" s="16">
        <f t="shared" si="16"/>
        <v>2451.84</v>
      </c>
      <c r="K31" s="16">
        <f t="shared" si="17"/>
        <v>107.28</v>
      </c>
      <c r="L31" s="16">
        <f t="shared" si="18"/>
        <v>1225.92</v>
      </c>
      <c r="M31" s="16">
        <f t="shared" si="9"/>
        <v>1225.92</v>
      </c>
      <c r="N31" s="16">
        <f t="shared" si="10"/>
        <v>45.96</v>
      </c>
      <c r="O31" s="16">
        <f t="shared" si="11"/>
        <v>306.48</v>
      </c>
      <c r="P31" s="16">
        <v>0</v>
      </c>
      <c r="Q31" s="16">
        <f t="shared" si="12"/>
        <v>24.52</v>
      </c>
      <c r="R31" s="16">
        <f t="shared" si="13"/>
        <v>5387.92</v>
      </c>
      <c r="S31" s="16">
        <f t="shared" si="14"/>
        <v>7821.64</v>
      </c>
      <c r="T31" s="16">
        <f t="shared" si="15"/>
        <v>13209.56</v>
      </c>
    </row>
    <row r="32" ht="40" customHeight="1" spans="1:20">
      <c r="A32" s="14">
        <v>29</v>
      </c>
      <c r="B32" s="17" t="s">
        <v>47</v>
      </c>
      <c r="C32" s="14">
        <v>15</v>
      </c>
      <c r="D32" s="14">
        <f t="shared" si="0"/>
        <v>35250</v>
      </c>
      <c r="E32" s="16">
        <f t="shared" si="1"/>
        <v>9194.4</v>
      </c>
      <c r="F32" s="16">
        <f t="shared" si="2"/>
        <v>402.3</v>
      </c>
      <c r="G32" s="16">
        <f t="shared" si="3"/>
        <v>4597.2</v>
      </c>
      <c r="H32" s="16">
        <f t="shared" si="19"/>
        <v>91.95</v>
      </c>
      <c r="I32" s="16">
        <f t="shared" si="5"/>
        <v>14285.85</v>
      </c>
      <c r="J32" s="16">
        <f t="shared" si="16"/>
        <v>9194.4</v>
      </c>
      <c r="K32" s="16">
        <f t="shared" si="17"/>
        <v>402.3</v>
      </c>
      <c r="L32" s="16">
        <f t="shared" si="18"/>
        <v>4597.2</v>
      </c>
      <c r="M32" s="16">
        <f t="shared" si="9"/>
        <v>4597.2</v>
      </c>
      <c r="N32" s="16">
        <f t="shared" si="10"/>
        <v>172.35</v>
      </c>
      <c r="O32" s="16">
        <f t="shared" si="11"/>
        <v>1149.3</v>
      </c>
      <c r="P32" s="16">
        <v>0</v>
      </c>
      <c r="Q32" s="16">
        <f t="shared" si="12"/>
        <v>91.95</v>
      </c>
      <c r="R32" s="16">
        <f t="shared" si="13"/>
        <v>20204.7</v>
      </c>
      <c r="S32" s="16">
        <f t="shared" si="14"/>
        <v>29331.15</v>
      </c>
      <c r="T32" s="16">
        <f t="shared" si="15"/>
        <v>49535.85</v>
      </c>
    </row>
    <row r="33" ht="40" customHeight="1" spans="1:20">
      <c r="A33" s="14">
        <v>30</v>
      </c>
      <c r="B33" s="17" t="s">
        <v>48</v>
      </c>
      <c r="C33" s="14">
        <v>4</v>
      </c>
      <c r="D33" s="14">
        <f t="shared" si="0"/>
        <v>9400</v>
      </c>
      <c r="E33" s="16">
        <f t="shared" si="1"/>
        <v>2451.84</v>
      </c>
      <c r="F33" s="16">
        <f t="shared" si="2"/>
        <v>107.28</v>
      </c>
      <c r="G33" s="16">
        <f t="shared" si="3"/>
        <v>1225.92</v>
      </c>
      <c r="H33" s="16">
        <f t="shared" si="19"/>
        <v>24.52</v>
      </c>
      <c r="I33" s="16">
        <f t="shared" si="5"/>
        <v>3809.56</v>
      </c>
      <c r="J33" s="16">
        <f t="shared" si="16"/>
        <v>2451.84</v>
      </c>
      <c r="K33" s="16">
        <f t="shared" si="17"/>
        <v>107.28</v>
      </c>
      <c r="L33" s="16">
        <f t="shared" si="18"/>
        <v>1225.92</v>
      </c>
      <c r="M33" s="16">
        <f t="shared" si="9"/>
        <v>1225.92</v>
      </c>
      <c r="N33" s="16">
        <f t="shared" si="10"/>
        <v>45.96</v>
      </c>
      <c r="O33" s="16">
        <f t="shared" si="11"/>
        <v>306.48</v>
      </c>
      <c r="P33" s="16">
        <v>0</v>
      </c>
      <c r="Q33" s="16">
        <f t="shared" si="12"/>
        <v>24.52</v>
      </c>
      <c r="R33" s="16">
        <f t="shared" si="13"/>
        <v>5387.92</v>
      </c>
      <c r="S33" s="16">
        <f t="shared" si="14"/>
        <v>7821.64</v>
      </c>
      <c r="T33" s="16">
        <f t="shared" si="15"/>
        <v>13209.56</v>
      </c>
    </row>
    <row r="34" ht="40" customHeight="1" spans="1:20">
      <c r="A34" s="14">
        <v>31</v>
      </c>
      <c r="B34" s="18" t="s">
        <v>49</v>
      </c>
      <c r="C34" s="14">
        <v>6</v>
      </c>
      <c r="D34" s="14">
        <f t="shared" si="0"/>
        <v>14100</v>
      </c>
      <c r="E34" s="16">
        <f t="shared" si="1"/>
        <v>3677.76</v>
      </c>
      <c r="F34" s="16">
        <f t="shared" si="2"/>
        <v>160.92</v>
      </c>
      <c r="G34" s="16">
        <f t="shared" si="3"/>
        <v>1838.88</v>
      </c>
      <c r="H34" s="16">
        <f t="shared" si="19"/>
        <v>36.78</v>
      </c>
      <c r="I34" s="16">
        <f t="shared" si="5"/>
        <v>5714.34</v>
      </c>
      <c r="J34" s="16">
        <f t="shared" si="16"/>
        <v>3677.76</v>
      </c>
      <c r="K34" s="16">
        <f t="shared" si="17"/>
        <v>160.92</v>
      </c>
      <c r="L34" s="16">
        <f t="shared" si="18"/>
        <v>1838.88</v>
      </c>
      <c r="M34" s="16">
        <f t="shared" si="9"/>
        <v>1838.88</v>
      </c>
      <c r="N34" s="16">
        <f t="shared" si="10"/>
        <v>68.94</v>
      </c>
      <c r="O34" s="16">
        <f t="shared" si="11"/>
        <v>459.72</v>
      </c>
      <c r="P34" s="16">
        <v>0</v>
      </c>
      <c r="Q34" s="16">
        <f t="shared" si="12"/>
        <v>36.78</v>
      </c>
      <c r="R34" s="16">
        <f t="shared" si="13"/>
        <v>8081.88</v>
      </c>
      <c r="S34" s="16">
        <f t="shared" si="14"/>
        <v>11732.46</v>
      </c>
      <c r="T34" s="16">
        <f t="shared" si="15"/>
        <v>19814.34</v>
      </c>
    </row>
    <row r="35" ht="40" customHeight="1" spans="1:20">
      <c r="A35" s="14">
        <v>32</v>
      </c>
      <c r="B35" s="19" t="s">
        <v>50</v>
      </c>
      <c r="C35" s="14">
        <v>2</v>
      </c>
      <c r="D35" s="14">
        <f t="shared" si="0"/>
        <v>4700</v>
      </c>
      <c r="E35" s="16">
        <f t="shared" si="1"/>
        <v>1225.92</v>
      </c>
      <c r="F35" s="16">
        <f t="shared" si="2"/>
        <v>53.64</v>
      </c>
      <c r="G35" s="16">
        <f t="shared" si="3"/>
        <v>612.96</v>
      </c>
      <c r="H35" s="16">
        <f t="shared" si="19"/>
        <v>12.26</v>
      </c>
      <c r="I35" s="16">
        <f t="shared" si="5"/>
        <v>1904.78</v>
      </c>
      <c r="J35" s="16">
        <f t="shared" si="16"/>
        <v>1225.92</v>
      </c>
      <c r="K35" s="16">
        <f t="shared" si="17"/>
        <v>53.64</v>
      </c>
      <c r="L35" s="16">
        <f t="shared" si="18"/>
        <v>612.96</v>
      </c>
      <c r="M35" s="16">
        <f t="shared" si="9"/>
        <v>612.96</v>
      </c>
      <c r="N35" s="16">
        <f t="shared" si="10"/>
        <v>22.98</v>
      </c>
      <c r="O35" s="16">
        <f t="shared" si="11"/>
        <v>153.24</v>
      </c>
      <c r="P35" s="16">
        <v>0</v>
      </c>
      <c r="Q35" s="16">
        <f t="shared" si="12"/>
        <v>12.26</v>
      </c>
      <c r="R35" s="16">
        <f t="shared" si="13"/>
        <v>2693.96</v>
      </c>
      <c r="S35" s="16">
        <f t="shared" si="14"/>
        <v>3910.82</v>
      </c>
      <c r="T35" s="16">
        <f t="shared" si="15"/>
        <v>6604.78</v>
      </c>
    </row>
    <row r="36" ht="40" customHeight="1" spans="1:20">
      <c r="A36" s="14">
        <v>33</v>
      </c>
      <c r="B36" s="19" t="s">
        <v>51</v>
      </c>
      <c r="C36" s="14">
        <v>6</v>
      </c>
      <c r="D36" s="14">
        <f t="shared" si="0"/>
        <v>14100</v>
      </c>
      <c r="E36" s="16">
        <f t="shared" si="1"/>
        <v>3677.76</v>
      </c>
      <c r="F36" s="16">
        <f t="shared" si="2"/>
        <v>160.92</v>
      </c>
      <c r="G36" s="16">
        <f t="shared" si="3"/>
        <v>1838.88</v>
      </c>
      <c r="H36" s="16">
        <f t="shared" si="19"/>
        <v>36.78</v>
      </c>
      <c r="I36" s="16">
        <f t="shared" si="5"/>
        <v>5714.34</v>
      </c>
      <c r="J36" s="16">
        <f t="shared" si="16"/>
        <v>3677.76</v>
      </c>
      <c r="K36" s="16">
        <f t="shared" si="17"/>
        <v>160.92</v>
      </c>
      <c r="L36" s="16">
        <f t="shared" si="18"/>
        <v>1838.88</v>
      </c>
      <c r="M36" s="16">
        <f t="shared" si="9"/>
        <v>1838.88</v>
      </c>
      <c r="N36" s="16">
        <f t="shared" si="10"/>
        <v>68.94</v>
      </c>
      <c r="O36" s="16">
        <f t="shared" si="11"/>
        <v>459.72</v>
      </c>
      <c r="P36" s="16">
        <v>0</v>
      </c>
      <c r="Q36" s="16">
        <f t="shared" si="12"/>
        <v>36.78</v>
      </c>
      <c r="R36" s="16">
        <f t="shared" si="13"/>
        <v>8081.88</v>
      </c>
      <c r="S36" s="16">
        <f t="shared" si="14"/>
        <v>11732.46</v>
      </c>
      <c r="T36" s="16">
        <f t="shared" si="15"/>
        <v>19814.34</v>
      </c>
    </row>
    <row r="37" ht="40" customHeight="1" spans="1:20">
      <c r="A37" s="14">
        <v>34</v>
      </c>
      <c r="B37" s="19" t="s">
        <v>52</v>
      </c>
      <c r="C37" s="14">
        <v>4</v>
      </c>
      <c r="D37" s="14">
        <f t="shared" si="0"/>
        <v>9400</v>
      </c>
      <c r="E37" s="16">
        <f t="shared" si="1"/>
        <v>2451.84</v>
      </c>
      <c r="F37" s="16">
        <f t="shared" si="2"/>
        <v>107.28</v>
      </c>
      <c r="G37" s="16">
        <f t="shared" si="3"/>
        <v>1225.92</v>
      </c>
      <c r="H37" s="16">
        <f t="shared" si="19"/>
        <v>24.52</v>
      </c>
      <c r="I37" s="16">
        <f t="shared" si="5"/>
        <v>3809.56</v>
      </c>
      <c r="J37" s="16">
        <f t="shared" si="16"/>
        <v>2451.84</v>
      </c>
      <c r="K37" s="16">
        <f t="shared" si="17"/>
        <v>107.28</v>
      </c>
      <c r="L37" s="16">
        <f t="shared" si="18"/>
        <v>1225.92</v>
      </c>
      <c r="M37" s="16">
        <f t="shared" si="9"/>
        <v>1225.92</v>
      </c>
      <c r="N37" s="16">
        <f t="shared" si="10"/>
        <v>45.96</v>
      </c>
      <c r="O37" s="16">
        <f t="shared" si="11"/>
        <v>306.48</v>
      </c>
      <c r="P37" s="16">
        <v>0</v>
      </c>
      <c r="Q37" s="16">
        <f t="shared" si="12"/>
        <v>24.52</v>
      </c>
      <c r="R37" s="16">
        <f t="shared" si="13"/>
        <v>5387.92</v>
      </c>
      <c r="S37" s="16">
        <f t="shared" si="14"/>
        <v>7821.64</v>
      </c>
      <c r="T37" s="16">
        <f t="shared" si="15"/>
        <v>13209.56</v>
      </c>
    </row>
    <row r="38" ht="40" customHeight="1" spans="1:20">
      <c r="A38" s="14">
        <v>35</v>
      </c>
      <c r="B38" s="18" t="s">
        <v>53</v>
      </c>
      <c r="C38" s="14">
        <v>6</v>
      </c>
      <c r="D38" s="14">
        <f t="shared" si="0"/>
        <v>14100</v>
      </c>
      <c r="E38" s="16">
        <f t="shared" si="1"/>
        <v>3677.76</v>
      </c>
      <c r="F38" s="16">
        <f t="shared" si="2"/>
        <v>160.92</v>
      </c>
      <c r="G38" s="16">
        <f t="shared" si="3"/>
        <v>1838.88</v>
      </c>
      <c r="H38" s="16">
        <f t="shared" si="19"/>
        <v>36.78</v>
      </c>
      <c r="I38" s="16">
        <f t="shared" si="5"/>
        <v>5714.34</v>
      </c>
      <c r="J38" s="16">
        <f t="shared" si="16"/>
        <v>3677.76</v>
      </c>
      <c r="K38" s="16">
        <f t="shared" si="17"/>
        <v>160.92</v>
      </c>
      <c r="L38" s="16">
        <f t="shared" si="18"/>
        <v>1838.88</v>
      </c>
      <c r="M38" s="16">
        <f t="shared" si="9"/>
        <v>1838.88</v>
      </c>
      <c r="N38" s="16">
        <f t="shared" si="10"/>
        <v>68.94</v>
      </c>
      <c r="O38" s="16">
        <f t="shared" si="11"/>
        <v>459.72</v>
      </c>
      <c r="P38" s="16">
        <v>0</v>
      </c>
      <c r="Q38" s="16">
        <f t="shared" si="12"/>
        <v>36.78</v>
      </c>
      <c r="R38" s="16">
        <f t="shared" si="13"/>
        <v>8081.88</v>
      </c>
      <c r="S38" s="16">
        <f t="shared" si="14"/>
        <v>11732.46</v>
      </c>
      <c r="T38" s="16">
        <f t="shared" si="15"/>
        <v>19814.34</v>
      </c>
    </row>
    <row r="39" ht="40" customHeight="1" spans="1:20">
      <c r="A39" s="14">
        <v>36</v>
      </c>
      <c r="B39" s="20" t="s">
        <v>54</v>
      </c>
      <c r="C39" s="14">
        <v>25</v>
      </c>
      <c r="D39" s="14">
        <f t="shared" si="0"/>
        <v>58750</v>
      </c>
      <c r="E39" s="16">
        <f t="shared" si="1"/>
        <v>15324</v>
      </c>
      <c r="F39" s="16">
        <f t="shared" si="2"/>
        <v>670.5</v>
      </c>
      <c r="G39" s="16">
        <f t="shared" si="3"/>
        <v>7662</v>
      </c>
      <c r="H39" s="16">
        <f t="shared" si="19"/>
        <v>153.25</v>
      </c>
      <c r="I39" s="16">
        <f t="shared" si="5"/>
        <v>23809.75</v>
      </c>
      <c r="J39" s="16">
        <f t="shared" si="16"/>
        <v>15324</v>
      </c>
      <c r="K39" s="16">
        <f t="shared" si="17"/>
        <v>670.5</v>
      </c>
      <c r="L39" s="16">
        <f t="shared" si="18"/>
        <v>7662</v>
      </c>
      <c r="M39" s="16">
        <f t="shared" si="9"/>
        <v>7662</v>
      </c>
      <c r="N39" s="16">
        <f t="shared" si="10"/>
        <v>287.25</v>
      </c>
      <c r="O39" s="16">
        <f t="shared" si="11"/>
        <v>1915.5</v>
      </c>
      <c r="P39" s="16">
        <v>0</v>
      </c>
      <c r="Q39" s="16">
        <f t="shared" si="12"/>
        <v>153.25</v>
      </c>
      <c r="R39" s="16">
        <f t="shared" si="13"/>
        <v>33674.5</v>
      </c>
      <c r="S39" s="16">
        <f t="shared" si="14"/>
        <v>48885.25</v>
      </c>
      <c r="T39" s="16">
        <f t="shared" si="15"/>
        <v>82559.75</v>
      </c>
    </row>
    <row r="40" ht="40" customHeight="1" spans="1:20">
      <c r="A40" s="14">
        <v>37</v>
      </c>
      <c r="B40" s="17" t="s">
        <v>55</v>
      </c>
      <c r="C40" s="14">
        <v>18</v>
      </c>
      <c r="D40" s="14">
        <f t="shared" si="0"/>
        <v>42300</v>
      </c>
      <c r="E40" s="16">
        <f t="shared" si="1"/>
        <v>11033.28</v>
      </c>
      <c r="F40" s="16">
        <f t="shared" si="2"/>
        <v>482.76</v>
      </c>
      <c r="G40" s="16">
        <f t="shared" si="3"/>
        <v>5516.64</v>
      </c>
      <c r="H40" s="16">
        <f t="shared" si="19"/>
        <v>110.34</v>
      </c>
      <c r="I40" s="16">
        <f t="shared" si="5"/>
        <v>17143.02</v>
      </c>
      <c r="J40" s="16">
        <f t="shared" si="16"/>
        <v>11033.28</v>
      </c>
      <c r="K40" s="16">
        <f t="shared" si="17"/>
        <v>482.76</v>
      </c>
      <c r="L40" s="16">
        <f t="shared" si="18"/>
        <v>5516.64</v>
      </c>
      <c r="M40" s="16">
        <f t="shared" si="9"/>
        <v>5516.64</v>
      </c>
      <c r="N40" s="16">
        <f t="shared" si="10"/>
        <v>206.82</v>
      </c>
      <c r="O40" s="16">
        <f t="shared" si="11"/>
        <v>1379.16</v>
      </c>
      <c r="P40" s="16">
        <v>0</v>
      </c>
      <c r="Q40" s="16">
        <f t="shared" si="12"/>
        <v>110.34</v>
      </c>
      <c r="R40" s="16">
        <f t="shared" si="13"/>
        <v>24245.64</v>
      </c>
      <c r="S40" s="16">
        <f t="shared" si="14"/>
        <v>35197.38</v>
      </c>
      <c r="T40" s="16">
        <f t="shared" si="15"/>
        <v>59443.02</v>
      </c>
    </row>
    <row r="41" ht="40" customHeight="1" spans="1:20">
      <c r="A41" s="14">
        <v>38</v>
      </c>
      <c r="B41" s="17" t="s">
        <v>56</v>
      </c>
      <c r="C41" s="14">
        <v>1</v>
      </c>
      <c r="D41" s="14">
        <f t="shared" si="0"/>
        <v>2350</v>
      </c>
      <c r="E41" s="16">
        <f t="shared" si="1"/>
        <v>612.96</v>
      </c>
      <c r="F41" s="16">
        <f t="shared" si="2"/>
        <v>26.82</v>
      </c>
      <c r="G41" s="16">
        <f t="shared" si="3"/>
        <v>306.48</v>
      </c>
      <c r="H41" s="16">
        <f t="shared" si="19"/>
        <v>6.13</v>
      </c>
      <c r="I41" s="16">
        <f t="shared" si="5"/>
        <v>952.39</v>
      </c>
      <c r="J41" s="16">
        <f t="shared" si="16"/>
        <v>612.96</v>
      </c>
      <c r="K41" s="16">
        <f t="shared" si="17"/>
        <v>26.82</v>
      </c>
      <c r="L41" s="16">
        <f t="shared" si="18"/>
        <v>306.48</v>
      </c>
      <c r="M41" s="16">
        <f t="shared" si="9"/>
        <v>306.48</v>
      </c>
      <c r="N41" s="16">
        <f t="shared" si="10"/>
        <v>11.49</v>
      </c>
      <c r="O41" s="16">
        <f t="shared" si="11"/>
        <v>76.62</v>
      </c>
      <c r="P41" s="16">
        <v>0</v>
      </c>
      <c r="Q41" s="16">
        <f t="shared" si="12"/>
        <v>6.13</v>
      </c>
      <c r="R41" s="16">
        <f t="shared" si="13"/>
        <v>1346.98</v>
      </c>
      <c r="S41" s="16">
        <f t="shared" si="14"/>
        <v>1955.41</v>
      </c>
      <c r="T41" s="16">
        <f t="shared" si="15"/>
        <v>3302.39</v>
      </c>
    </row>
    <row r="42" ht="40" customHeight="1" spans="1:20">
      <c r="A42" s="14">
        <v>39</v>
      </c>
      <c r="B42" s="17" t="s">
        <v>57</v>
      </c>
      <c r="C42" s="14">
        <v>5</v>
      </c>
      <c r="D42" s="14">
        <f t="shared" si="0"/>
        <v>11750</v>
      </c>
      <c r="E42" s="16">
        <f t="shared" si="1"/>
        <v>3064.8</v>
      </c>
      <c r="F42" s="16">
        <f t="shared" si="2"/>
        <v>134.1</v>
      </c>
      <c r="G42" s="16">
        <f t="shared" si="3"/>
        <v>1532.4</v>
      </c>
      <c r="H42" s="16">
        <f t="shared" si="19"/>
        <v>30.65</v>
      </c>
      <c r="I42" s="16">
        <f t="shared" si="5"/>
        <v>4761.95</v>
      </c>
      <c r="J42" s="16">
        <f t="shared" si="16"/>
        <v>3064.8</v>
      </c>
      <c r="K42" s="16">
        <f t="shared" si="17"/>
        <v>134.1</v>
      </c>
      <c r="L42" s="16">
        <f t="shared" si="18"/>
        <v>1532.4</v>
      </c>
      <c r="M42" s="16">
        <f t="shared" si="9"/>
        <v>1532.4</v>
      </c>
      <c r="N42" s="16">
        <f t="shared" si="10"/>
        <v>57.45</v>
      </c>
      <c r="O42" s="16">
        <f t="shared" si="11"/>
        <v>383.1</v>
      </c>
      <c r="P42" s="16">
        <v>0</v>
      </c>
      <c r="Q42" s="16">
        <f t="shared" si="12"/>
        <v>30.65</v>
      </c>
      <c r="R42" s="16">
        <f t="shared" si="13"/>
        <v>6734.9</v>
      </c>
      <c r="S42" s="16">
        <f t="shared" si="14"/>
        <v>9777.05</v>
      </c>
      <c r="T42" s="16">
        <f t="shared" si="15"/>
        <v>16511.95</v>
      </c>
    </row>
    <row r="43" ht="40" customHeight="1" spans="1:20">
      <c r="A43" s="14">
        <v>40</v>
      </c>
      <c r="B43" s="17" t="s">
        <v>58</v>
      </c>
      <c r="C43" s="14">
        <v>9</v>
      </c>
      <c r="D43" s="14">
        <f t="shared" si="0"/>
        <v>21150</v>
      </c>
      <c r="E43" s="16">
        <f t="shared" si="1"/>
        <v>5516.64</v>
      </c>
      <c r="F43" s="16">
        <f t="shared" si="2"/>
        <v>241.38</v>
      </c>
      <c r="G43" s="16">
        <f t="shared" si="3"/>
        <v>2758.32</v>
      </c>
      <c r="H43" s="16">
        <f t="shared" si="19"/>
        <v>55.17</v>
      </c>
      <c r="I43" s="16">
        <f t="shared" si="5"/>
        <v>8571.51</v>
      </c>
      <c r="J43" s="16">
        <f t="shared" si="16"/>
        <v>5516.64</v>
      </c>
      <c r="K43" s="16">
        <f t="shared" si="17"/>
        <v>241.38</v>
      </c>
      <c r="L43" s="16">
        <f t="shared" si="18"/>
        <v>2758.32</v>
      </c>
      <c r="M43" s="16">
        <f t="shared" si="9"/>
        <v>2758.32</v>
      </c>
      <c r="N43" s="16">
        <f t="shared" si="10"/>
        <v>103.41</v>
      </c>
      <c r="O43" s="16">
        <f t="shared" si="11"/>
        <v>689.58</v>
      </c>
      <c r="P43" s="16">
        <v>0</v>
      </c>
      <c r="Q43" s="16">
        <f t="shared" si="12"/>
        <v>55.17</v>
      </c>
      <c r="R43" s="16">
        <f t="shared" si="13"/>
        <v>12122.82</v>
      </c>
      <c r="S43" s="16">
        <f t="shared" si="14"/>
        <v>17598.69</v>
      </c>
      <c r="T43" s="16">
        <f t="shared" si="15"/>
        <v>29721.51</v>
      </c>
    </row>
    <row r="44" ht="40" customHeight="1" spans="1:20">
      <c r="A44" s="14">
        <v>41</v>
      </c>
      <c r="B44" s="17" t="s">
        <v>59</v>
      </c>
      <c r="C44" s="14">
        <v>1</v>
      </c>
      <c r="D44" s="14">
        <f t="shared" si="0"/>
        <v>2350</v>
      </c>
      <c r="E44" s="16">
        <f t="shared" si="1"/>
        <v>612.96</v>
      </c>
      <c r="F44" s="16">
        <f t="shared" si="2"/>
        <v>26.82</v>
      </c>
      <c r="G44" s="16">
        <f t="shared" si="3"/>
        <v>306.48</v>
      </c>
      <c r="H44" s="16">
        <f t="shared" si="19"/>
        <v>6.13</v>
      </c>
      <c r="I44" s="16">
        <f t="shared" si="5"/>
        <v>952.39</v>
      </c>
      <c r="J44" s="16">
        <f t="shared" si="16"/>
        <v>612.96</v>
      </c>
      <c r="K44" s="16">
        <f t="shared" si="17"/>
        <v>26.82</v>
      </c>
      <c r="L44" s="16">
        <f t="shared" si="18"/>
        <v>306.48</v>
      </c>
      <c r="M44" s="16">
        <f t="shared" si="9"/>
        <v>306.48</v>
      </c>
      <c r="N44" s="16">
        <f t="shared" si="10"/>
        <v>11.49</v>
      </c>
      <c r="O44" s="16">
        <f t="shared" si="11"/>
        <v>76.62</v>
      </c>
      <c r="P44" s="16">
        <v>0</v>
      </c>
      <c r="Q44" s="16">
        <f t="shared" si="12"/>
        <v>6.13</v>
      </c>
      <c r="R44" s="16">
        <f t="shared" si="13"/>
        <v>1346.98</v>
      </c>
      <c r="S44" s="16">
        <f t="shared" si="14"/>
        <v>1955.41</v>
      </c>
      <c r="T44" s="16">
        <f t="shared" si="15"/>
        <v>3302.39</v>
      </c>
    </row>
    <row r="45" ht="40" customHeight="1" spans="1:20">
      <c r="A45" s="14">
        <v>42</v>
      </c>
      <c r="B45" s="17" t="s">
        <v>60</v>
      </c>
      <c r="C45" s="14">
        <v>15</v>
      </c>
      <c r="D45" s="14">
        <f t="shared" si="0"/>
        <v>35250</v>
      </c>
      <c r="E45" s="16">
        <f t="shared" si="1"/>
        <v>9194.4</v>
      </c>
      <c r="F45" s="16">
        <f t="shared" si="2"/>
        <v>402.3</v>
      </c>
      <c r="G45" s="16">
        <f t="shared" si="3"/>
        <v>4597.2</v>
      </c>
      <c r="H45" s="16">
        <f>12.26*C45</f>
        <v>183.9</v>
      </c>
      <c r="I45" s="16">
        <f t="shared" si="5"/>
        <v>14377.8</v>
      </c>
      <c r="J45" s="16">
        <f t="shared" si="16"/>
        <v>9194.4</v>
      </c>
      <c r="K45" s="16">
        <f t="shared" si="17"/>
        <v>402.3</v>
      </c>
      <c r="L45" s="16">
        <f t="shared" si="18"/>
        <v>4597.2</v>
      </c>
      <c r="M45" s="16">
        <f t="shared" si="9"/>
        <v>4597.2</v>
      </c>
      <c r="N45" s="16">
        <f t="shared" si="10"/>
        <v>172.35</v>
      </c>
      <c r="O45" s="16">
        <f t="shared" si="11"/>
        <v>1149.3</v>
      </c>
      <c r="P45" s="16">
        <f>459.72*2</f>
        <v>919.44</v>
      </c>
      <c r="Q45" s="16">
        <f t="shared" si="12"/>
        <v>183.9</v>
      </c>
      <c r="R45" s="16">
        <f t="shared" si="13"/>
        <v>21216.09</v>
      </c>
      <c r="S45" s="16">
        <f t="shared" si="14"/>
        <v>28411.71</v>
      </c>
      <c r="T45" s="16">
        <f t="shared" si="15"/>
        <v>49627.8</v>
      </c>
    </row>
    <row r="46" ht="40" customHeight="1" spans="1:20">
      <c r="A46" s="14">
        <v>43</v>
      </c>
      <c r="B46" s="17" t="s">
        <v>61</v>
      </c>
      <c r="C46" s="14">
        <v>3</v>
      </c>
      <c r="D46" s="14">
        <f t="shared" si="0"/>
        <v>7050</v>
      </c>
      <c r="E46" s="16">
        <f t="shared" si="1"/>
        <v>1838.88</v>
      </c>
      <c r="F46" s="16">
        <f t="shared" si="2"/>
        <v>80.46</v>
      </c>
      <c r="G46" s="16">
        <f t="shared" si="3"/>
        <v>919.44</v>
      </c>
      <c r="H46" s="16">
        <f t="shared" ref="H46:H56" si="20">6.13*C46</f>
        <v>18.39</v>
      </c>
      <c r="I46" s="16">
        <f t="shared" si="5"/>
        <v>2857.17</v>
      </c>
      <c r="J46" s="16">
        <f t="shared" si="16"/>
        <v>1838.88</v>
      </c>
      <c r="K46" s="16">
        <f t="shared" si="17"/>
        <v>80.46</v>
      </c>
      <c r="L46" s="16">
        <f t="shared" si="18"/>
        <v>919.44</v>
      </c>
      <c r="M46" s="16">
        <f t="shared" si="9"/>
        <v>919.44</v>
      </c>
      <c r="N46" s="16">
        <f t="shared" si="10"/>
        <v>34.47</v>
      </c>
      <c r="O46" s="16">
        <f t="shared" si="11"/>
        <v>229.86</v>
      </c>
      <c r="P46" s="16">
        <v>0</v>
      </c>
      <c r="Q46" s="16">
        <f t="shared" si="12"/>
        <v>18.39</v>
      </c>
      <c r="R46" s="16">
        <f t="shared" si="13"/>
        <v>4040.94</v>
      </c>
      <c r="S46" s="16">
        <f t="shared" si="14"/>
        <v>5866.23</v>
      </c>
      <c r="T46" s="16">
        <f t="shared" si="15"/>
        <v>9907.17</v>
      </c>
    </row>
    <row r="47" ht="40" customHeight="1" spans="1:20">
      <c r="A47" s="14">
        <v>44</v>
      </c>
      <c r="B47" s="17" t="s">
        <v>62</v>
      </c>
      <c r="C47" s="14">
        <v>2</v>
      </c>
      <c r="D47" s="14">
        <f t="shared" si="0"/>
        <v>4700</v>
      </c>
      <c r="E47" s="16">
        <f t="shared" si="1"/>
        <v>1225.92</v>
      </c>
      <c r="F47" s="16">
        <f t="shared" si="2"/>
        <v>53.64</v>
      </c>
      <c r="G47" s="16">
        <f t="shared" si="3"/>
        <v>612.96</v>
      </c>
      <c r="H47" s="16">
        <f t="shared" si="20"/>
        <v>12.26</v>
      </c>
      <c r="I47" s="16">
        <f t="shared" si="5"/>
        <v>1904.78</v>
      </c>
      <c r="J47" s="16">
        <f t="shared" si="16"/>
        <v>1225.92</v>
      </c>
      <c r="K47" s="16">
        <f t="shared" si="17"/>
        <v>53.64</v>
      </c>
      <c r="L47" s="16">
        <f t="shared" si="18"/>
        <v>612.96</v>
      </c>
      <c r="M47" s="16">
        <f t="shared" si="9"/>
        <v>612.96</v>
      </c>
      <c r="N47" s="16">
        <f t="shared" si="10"/>
        <v>22.98</v>
      </c>
      <c r="O47" s="16">
        <f t="shared" si="11"/>
        <v>153.24</v>
      </c>
      <c r="P47" s="16">
        <v>0</v>
      </c>
      <c r="Q47" s="16">
        <f t="shared" si="12"/>
        <v>12.26</v>
      </c>
      <c r="R47" s="16">
        <f t="shared" si="13"/>
        <v>2693.96</v>
      </c>
      <c r="S47" s="16">
        <f t="shared" si="14"/>
        <v>3910.82</v>
      </c>
      <c r="T47" s="16">
        <f t="shared" si="15"/>
        <v>6604.78</v>
      </c>
    </row>
    <row r="48" ht="40" customHeight="1" spans="1:20">
      <c r="A48" s="14">
        <v>45</v>
      </c>
      <c r="B48" s="17" t="s">
        <v>63</v>
      </c>
      <c r="C48" s="14">
        <v>10</v>
      </c>
      <c r="D48" s="14">
        <f t="shared" si="0"/>
        <v>23500</v>
      </c>
      <c r="E48" s="16">
        <f t="shared" si="1"/>
        <v>6129.6</v>
      </c>
      <c r="F48" s="16">
        <f t="shared" si="2"/>
        <v>268.2</v>
      </c>
      <c r="G48" s="16">
        <f t="shared" si="3"/>
        <v>3064.8</v>
      </c>
      <c r="H48" s="16">
        <f t="shared" si="20"/>
        <v>61.3</v>
      </c>
      <c r="I48" s="16">
        <f t="shared" si="5"/>
        <v>9523.9</v>
      </c>
      <c r="J48" s="16">
        <f t="shared" si="16"/>
        <v>6129.6</v>
      </c>
      <c r="K48" s="16">
        <f t="shared" si="17"/>
        <v>268.2</v>
      </c>
      <c r="L48" s="16">
        <f t="shared" si="18"/>
        <v>3064.8</v>
      </c>
      <c r="M48" s="16">
        <f t="shared" si="9"/>
        <v>3064.8</v>
      </c>
      <c r="N48" s="16">
        <f t="shared" si="10"/>
        <v>114.9</v>
      </c>
      <c r="O48" s="16">
        <f t="shared" si="11"/>
        <v>766.2</v>
      </c>
      <c r="P48" s="16">
        <v>0</v>
      </c>
      <c r="Q48" s="16">
        <f t="shared" si="12"/>
        <v>61.3</v>
      </c>
      <c r="R48" s="16">
        <f t="shared" si="13"/>
        <v>13469.8</v>
      </c>
      <c r="S48" s="16">
        <f t="shared" si="14"/>
        <v>19554.1</v>
      </c>
      <c r="T48" s="16">
        <f t="shared" si="15"/>
        <v>33023.9</v>
      </c>
    </row>
    <row r="49" ht="40" customHeight="1" spans="1:20">
      <c r="A49" s="14">
        <v>46</v>
      </c>
      <c r="B49" s="17" t="s">
        <v>64</v>
      </c>
      <c r="C49" s="14">
        <v>2</v>
      </c>
      <c r="D49" s="14">
        <f t="shared" si="0"/>
        <v>4700</v>
      </c>
      <c r="E49" s="16">
        <f t="shared" si="1"/>
        <v>1225.92</v>
      </c>
      <c r="F49" s="16">
        <f t="shared" si="2"/>
        <v>53.64</v>
      </c>
      <c r="G49" s="16">
        <f t="shared" si="3"/>
        <v>612.96</v>
      </c>
      <c r="H49" s="16">
        <f t="shared" si="20"/>
        <v>12.26</v>
      </c>
      <c r="I49" s="16">
        <f t="shared" si="5"/>
        <v>1904.78</v>
      </c>
      <c r="J49" s="16">
        <f t="shared" si="16"/>
        <v>1225.92</v>
      </c>
      <c r="K49" s="16">
        <f t="shared" si="17"/>
        <v>53.64</v>
      </c>
      <c r="L49" s="16">
        <f t="shared" si="18"/>
        <v>612.96</v>
      </c>
      <c r="M49" s="16">
        <f t="shared" si="9"/>
        <v>612.96</v>
      </c>
      <c r="N49" s="16">
        <f t="shared" si="10"/>
        <v>22.98</v>
      </c>
      <c r="O49" s="16">
        <f t="shared" si="11"/>
        <v>153.24</v>
      </c>
      <c r="P49" s="16">
        <v>0</v>
      </c>
      <c r="Q49" s="16">
        <f t="shared" si="12"/>
        <v>12.26</v>
      </c>
      <c r="R49" s="16">
        <f t="shared" si="13"/>
        <v>2693.96</v>
      </c>
      <c r="S49" s="16">
        <f t="shared" si="14"/>
        <v>3910.82</v>
      </c>
      <c r="T49" s="16">
        <f t="shared" si="15"/>
        <v>6604.78</v>
      </c>
    </row>
    <row r="50" ht="40" customHeight="1" spans="1:20">
      <c r="A50" s="14">
        <v>47</v>
      </c>
      <c r="B50" s="17" t="s">
        <v>65</v>
      </c>
      <c r="C50" s="14">
        <v>1</v>
      </c>
      <c r="D50" s="14">
        <f t="shared" ref="D50:D80" si="21">2350*C50</f>
        <v>2350</v>
      </c>
      <c r="E50" s="16">
        <f t="shared" ref="E50:E80" si="22">612.96*C50</f>
        <v>612.96</v>
      </c>
      <c r="F50" s="16">
        <f t="shared" ref="F50:F80" si="23">26.82*C50</f>
        <v>26.82</v>
      </c>
      <c r="G50" s="16">
        <f t="shared" ref="G50:G80" si="24">306.48*C50</f>
        <v>306.48</v>
      </c>
      <c r="H50" s="16">
        <f t="shared" si="20"/>
        <v>6.13</v>
      </c>
      <c r="I50" s="16">
        <f t="shared" ref="I50:I80" si="25">SUM(E50:H50)</f>
        <v>952.39</v>
      </c>
      <c r="J50" s="16">
        <f t="shared" si="16"/>
        <v>612.96</v>
      </c>
      <c r="K50" s="16">
        <f t="shared" si="17"/>
        <v>26.82</v>
      </c>
      <c r="L50" s="16">
        <f t="shared" si="18"/>
        <v>306.48</v>
      </c>
      <c r="M50" s="16">
        <f t="shared" ref="M50:M80" si="26">306.48*C50</f>
        <v>306.48</v>
      </c>
      <c r="N50" s="16">
        <f t="shared" ref="N50:N80" si="27">11.49*C50</f>
        <v>11.49</v>
      </c>
      <c r="O50" s="16">
        <f t="shared" ref="O50:O80" si="28">76.62*C50</f>
        <v>76.62</v>
      </c>
      <c r="P50" s="16">
        <v>0</v>
      </c>
      <c r="Q50" s="16">
        <f t="shared" ref="Q50:Q80" si="29">H50</f>
        <v>6.13</v>
      </c>
      <c r="R50" s="16">
        <f t="shared" ref="R50:R80" si="30">SUM(J50:Q50)</f>
        <v>1346.98</v>
      </c>
      <c r="S50" s="16">
        <f t="shared" ref="S50:S80" si="31">D50-M50-N50-O50-P50</f>
        <v>1955.41</v>
      </c>
      <c r="T50" s="16">
        <f t="shared" ref="T50:T80" si="32">D50+I50</f>
        <v>3302.39</v>
      </c>
    </row>
    <row r="51" ht="40" customHeight="1" spans="1:20">
      <c r="A51" s="14">
        <v>48</v>
      </c>
      <c r="B51" s="17" t="s">
        <v>66</v>
      </c>
      <c r="C51" s="14">
        <v>2</v>
      </c>
      <c r="D51" s="14">
        <f t="shared" si="21"/>
        <v>4700</v>
      </c>
      <c r="E51" s="16">
        <f t="shared" si="22"/>
        <v>1225.92</v>
      </c>
      <c r="F51" s="16">
        <f t="shared" si="23"/>
        <v>53.64</v>
      </c>
      <c r="G51" s="16">
        <f t="shared" si="24"/>
        <v>612.96</v>
      </c>
      <c r="H51" s="16">
        <f t="shared" si="20"/>
        <v>12.26</v>
      </c>
      <c r="I51" s="16">
        <f t="shared" si="25"/>
        <v>1904.78</v>
      </c>
      <c r="J51" s="16">
        <f t="shared" si="16"/>
        <v>1225.92</v>
      </c>
      <c r="K51" s="16">
        <f t="shared" si="17"/>
        <v>53.64</v>
      </c>
      <c r="L51" s="16">
        <f t="shared" si="18"/>
        <v>612.96</v>
      </c>
      <c r="M51" s="16">
        <f t="shared" si="26"/>
        <v>612.96</v>
      </c>
      <c r="N51" s="16">
        <f t="shared" si="27"/>
        <v>22.98</v>
      </c>
      <c r="O51" s="16">
        <f t="shared" si="28"/>
        <v>153.24</v>
      </c>
      <c r="P51" s="16">
        <v>0</v>
      </c>
      <c r="Q51" s="16">
        <f t="shared" si="29"/>
        <v>12.26</v>
      </c>
      <c r="R51" s="16">
        <f t="shared" si="30"/>
        <v>2693.96</v>
      </c>
      <c r="S51" s="16">
        <f t="shared" si="31"/>
        <v>3910.82</v>
      </c>
      <c r="T51" s="16">
        <f t="shared" si="32"/>
        <v>6604.78</v>
      </c>
    </row>
    <row r="52" ht="40" customHeight="1" spans="1:20">
      <c r="A52" s="14">
        <v>49</v>
      </c>
      <c r="B52" s="17" t="s">
        <v>67</v>
      </c>
      <c r="C52" s="14">
        <v>1</v>
      </c>
      <c r="D52" s="14">
        <f t="shared" si="21"/>
        <v>2350</v>
      </c>
      <c r="E52" s="16">
        <f t="shared" si="22"/>
        <v>612.96</v>
      </c>
      <c r="F52" s="16">
        <f t="shared" si="23"/>
        <v>26.82</v>
      </c>
      <c r="G52" s="16">
        <f t="shared" si="24"/>
        <v>306.48</v>
      </c>
      <c r="H52" s="16">
        <f t="shared" si="20"/>
        <v>6.13</v>
      </c>
      <c r="I52" s="16">
        <f t="shared" si="25"/>
        <v>952.39</v>
      </c>
      <c r="J52" s="16">
        <f t="shared" si="16"/>
        <v>612.96</v>
      </c>
      <c r="K52" s="16">
        <f t="shared" si="17"/>
        <v>26.82</v>
      </c>
      <c r="L52" s="16">
        <f t="shared" si="18"/>
        <v>306.48</v>
      </c>
      <c r="M52" s="16">
        <f t="shared" si="26"/>
        <v>306.48</v>
      </c>
      <c r="N52" s="16">
        <f t="shared" si="27"/>
        <v>11.49</v>
      </c>
      <c r="O52" s="16">
        <f t="shared" si="28"/>
        <v>76.62</v>
      </c>
      <c r="P52" s="16">
        <v>0</v>
      </c>
      <c r="Q52" s="16">
        <f t="shared" si="29"/>
        <v>6.13</v>
      </c>
      <c r="R52" s="16">
        <f t="shared" si="30"/>
        <v>1346.98</v>
      </c>
      <c r="S52" s="16">
        <f t="shared" si="31"/>
        <v>1955.41</v>
      </c>
      <c r="T52" s="16">
        <f t="shared" si="32"/>
        <v>3302.39</v>
      </c>
    </row>
    <row r="53" ht="40" customHeight="1" spans="1:20">
      <c r="A53" s="14">
        <v>50</v>
      </c>
      <c r="B53" s="17" t="s">
        <v>68</v>
      </c>
      <c r="C53" s="14">
        <v>3</v>
      </c>
      <c r="D53" s="14">
        <f t="shared" si="21"/>
        <v>7050</v>
      </c>
      <c r="E53" s="16">
        <f t="shared" si="22"/>
        <v>1838.88</v>
      </c>
      <c r="F53" s="16">
        <f t="shared" si="23"/>
        <v>80.46</v>
      </c>
      <c r="G53" s="16">
        <f t="shared" si="24"/>
        <v>919.44</v>
      </c>
      <c r="H53" s="16">
        <f t="shared" si="20"/>
        <v>18.39</v>
      </c>
      <c r="I53" s="16">
        <f t="shared" si="25"/>
        <v>2857.17</v>
      </c>
      <c r="J53" s="16">
        <f t="shared" si="16"/>
        <v>1838.88</v>
      </c>
      <c r="K53" s="16">
        <f t="shared" si="17"/>
        <v>80.46</v>
      </c>
      <c r="L53" s="16">
        <f t="shared" si="18"/>
        <v>919.44</v>
      </c>
      <c r="M53" s="16">
        <f t="shared" si="26"/>
        <v>919.44</v>
      </c>
      <c r="N53" s="16">
        <f t="shared" si="27"/>
        <v>34.47</v>
      </c>
      <c r="O53" s="16">
        <f t="shared" si="28"/>
        <v>229.86</v>
      </c>
      <c r="P53" s="16">
        <v>0</v>
      </c>
      <c r="Q53" s="16">
        <f t="shared" si="29"/>
        <v>18.39</v>
      </c>
      <c r="R53" s="16">
        <f t="shared" si="30"/>
        <v>4040.94</v>
      </c>
      <c r="S53" s="16">
        <f t="shared" si="31"/>
        <v>5866.23</v>
      </c>
      <c r="T53" s="16">
        <f t="shared" si="32"/>
        <v>9907.17</v>
      </c>
    </row>
    <row r="54" ht="40" customHeight="1" spans="1:20">
      <c r="A54" s="14">
        <v>51</v>
      </c>
      <c r="B54" s="17" t="s">
        <v>69</v>
      </c>
      <c r="C54" s="14">
        <v>1</v>
      </c>
      <c r="D54" s="14">
        <f t="shared" si="21"/>
        <v>2350</v>
      </c>
      <c r="E54" s="16">
        <f t="shared" si="22"/>
        <v>612.96</v>
      </c>
      <c r="F54" s="16">
        <f t="shared" si="23"/>
        <v>26.82</v>
      </c>
      <c r="G54" s="16">
        <f t="shared" si="24"/>
        <v>306.48</v>
      </c>
      <c r="H54" s="16">
        <f t="shared" si="20"/>
        <v>6.13</v>
      </c>
      <c r="I54" s="16">
        <f t="shared" si="25"/>
        <v>952.39</v>
      </c>
      <c r="J54" s="16">
        <f t="shared" si="16"/>
        <v>612.96</v>
      </c>
      <c r="K54" s="16">
        <f t="shared" si="17"/>
        <v>26.82</v>
      </c>
      <c r="L54" s="16">
        <f t="shared" si="18"/>
        <v>306.48</v>
      </c>
      <c r="M54" s="16">
        <f t="shared" si="26"/>
        <v>306.48</v>
      </c>
      <c r="N54" s="16">
        <f t="shared" si="27"/>
        <v>11.49</v>
      </c>
      <c r="O54" s="16">
        <f t="shared" si="28"/>
        <v>76.62</v>
      </c>
      <c r="P54" s="16">
        <v>0</v>
      </c>
      <c r="Q54" s="16">
        <f t="shared" si="29"/>
        <v>6.13</v>
      </c>
      <c r="R54" s="16">
        <f t="shared" si="30"/>
        <v>1346.98</v>
      </c>
      <c r="S54" s="16">
        <f t="shared" si="31"/>
        <v>1955.41</v>
      </c>
      <c r="T54" s="16">
        <f t="shared" si="32"/>
        <v>3302.39</v>
      </c>
    </row>
    <row r="55" ht="40" customHeight="1" spans="1:20">
      <c r="A55" s="14">
        <v>52</v>
      </c>
      <c r="B55" s="21" t="s">
        <v>70</v>
      </c>
      <c r="C55" s="14">
        <v>1</v>
      </c>
      <c r="D55" s="14">
        <f t="shared" si="21"/>
        <v>2350</v>
      </c>
      <c r="E55" s="16">
        <f t="shared" si="22"/>
        <v>612.96</v>
      </c>
      <c r="F55" s="16">
        <f t="shared" si="23"/>
        <v>26.82</v>
      </c>
      <c r="G55" s="16">
        <f t="shared" si="24"/>
        <v>306.48</v>
      </c>
      <c r="H55" s="16">
        <f t="shared" si="20"/>
        <v>6.13</v>
      </c>
      <c r="I55" s="16">
        <f t="shared" si="25"/>
        <v>952.39</v>
      </c>
      <c r="J55" s="16">
        <f t="shared" si="16"/>
        <v>612.96</v>
      </c>
      <c r="K55" s="16">
        <f t="shared" si="17"/>
        <v>26.82</v>
      </c>
      <c r="L55" s="16">
        <f t="shared" si="18"/>
        <v>306.48</v>
      </c>
      <c r="M55" s="16">
        <f t="shared" si="26"/>
        <v>306.48</v>
      </c>
      <c r="N55" s="16">
        <f t="shared" si="27"/>
        <v>11.49</v>
      </c>
      <c r="O55" s="16">
        <f t="shared" si="28"/>
        <v>76.62</v>
      </c>
      <c r="P55" s="16">
        <v>0</v>
      </c>
      <c r="Q55" s="16">
        <f t="shared" si="29"/>
        <v>6.13</v>
      </c>
      <c r="R55" s="16">
        <f t="shared" si="30"/>
        <v>1346.98</v>
      </c>
      <c r="S55" s="16">
        <f t="shared" si="31"/>
        <v>1955.41</v>
      </c>
      <c r="T55" s="16">
        <f t="shared" si="32"/>
        <v>3302.39</v>
      </c>
    </row>
    <row r="56" ht="40" customHeight="1" spans="1:20">
      <c r="A56" s="14">
        <v>53</v>
      </c>
      <c r="B56" s="17" t="s">
        <v>71</v>
      </c>
      <c r="C56" s="14">
        <v>3</v>
      </c>
      <c r="D56" s="14">
        <f t="shared" si="21"/>
        <v>7050</v>
      </c>
      <c r="E56" s="16">
        <f t="shared" si="22"/>
        <v>1838.88</v>
      </c>
      <c r="F56" s="16">
        <f t="shared" si="23"/>
        <v>80.46</v>
      </c>
      <c r="G56" s="16">
        <f t="shared" si="24"/>
        <v>919.44</v>
      </c>
      <c r="H56" s="16">
        <f t="shared" si="20"/>
        <v>18.39</v>
      </c>
      <c r="I56" s="16">
        <f t="shared" si="25"/>
        <v>2857.17</v>
      </c>
      <c r="J56" s="16">
        <f t="shared" si="16"/>
        <v>1838.88</v>
      </c>
      <c r="K56" s="16">
        <f t="shared" si="17"/>
        <v>80.46</v>
      </c>
      <c r="L56" s="16">
        <f t="shared" si="18"/>
        <v>919.44</v>
      </c>
      <c r="M56" s="16">
        <f t="shared" si="26"/>
        <v>919.44</v>
      </c>
      <c r="N56" s="16">
        <f t="shared" si="27"/>
        <v>34.47</v>
      </c>
      <c r="O56" s="16">
        <f t="shared" si="28"/>
        <v>229.86</v>
      </c>
      <c r="P56" s="16">
        <v>0</v>
      </c>
      <c r="Q56" s="16">
        <f t="shared" si="29"/>
        <v>18.39</v>
      </c>
      <c r="R56" s="16">
        <f t="shared" si="30"/>
        <v>4040.94</v>
      </c>
      <c r="S56" s="16">
        <f t="shared" si="31"/>
        <v>5866.23</v>
      </c>
      <c r="T56" s="16">
        <f t="shared" si="32"/>
        <v>9907.17</v>
      </c>
    </row>
    <row r="57" ht="40" customHeight="1" spans="1:20">
      <c r="A57" s="14">
        <v>54</v>
      </c>
      <c r="B57" s="17" t="s">
        <v>72</v>
      </c>
      <c r="C57" s="14">
        <v>1</v>
      </c>
      <c r="D57" s="14">
        <f t="shared" si="21"/>
        <v>2350</v>
      </c>
      <c r="E57" s="16">
        <f t="shared" si="22"/>
        <v>612.96</v>
      </c>
      <c r="F57" s="16">
        <f t="shared" si="23"/>
        <v>26.82</v>
      </c>
      <c r="G57" s="16">
        <f t="shared" si="24"/>
        <v>306.48</v>
      </c>
      <c r="H57" s="16">
        <f>12.26*C57</f>
        <v>12.26</v>
      </c>
      <c r="I57" s="16">
        <f t="shared" si="25"/>
        <v>958.52</v>
      </c>
      <c r="J57" s="16">
        <f t="shared" si="16"/>
        <v>612.96</v>
      </c>
      <c r="K57" s="16">
        <f t="shared" si="17"/>
        <v>26.82</v>
      </c>
      <c r="L57" s="16">
        <f t="shared" si="18"/>
        <v>306.48</v>
      </c>
      <c r="M57" s="16">
        <f t="shared" si="26"/>
        <v>306.48</v>
      </c>
      <c r="N57" s="16">
        <f t="shared" si="27"/>
        <v>11.49</v>
      </c>
      <c r="O57" s="16">
        <f t="shared" si="28"/>
        <v>76.62</v>
      </c>
      <c r="P57" s="16">
        <v>0</v>
      </c>
      <c r="Q57" s="16">
        <f t="shared" si="29"/>
        <v>12.26</v>
      </c>
      <c r="R57" s="16">
        <f t="shared" si="30"/>
        <v>1353.11</v>
      </c>
      <c r="S57" s="16">
        <f t="shared" si="31"/>
        <v>1955.41</v>
      </c>
      <c r="T57" s="16">
        <f t="shared" si="32"/>
        <v>3308.52</v>
      </c>
    </row>
    <row r="58" ht="40" customHeight="1" spans="1:20">
      <c r="A58" s="14">
        <v>55</v>
      </c>
      <c r="B58" s="17" t="s">
        <v>73</v>
      </c>
      <c r="C58" s="14">
        <v>1</v>
      </c>
      <c r="D58" s="14">
        <f t="shared" si="21"/>
        <v>2350</v>
      </c>
      <c r="E58" s="16">
        <f t="shared" si="22"/>
        <v>612.96</v>
      </c>
      <c r="F58" s="16">
        <f t="shared" si="23"/>
        <v>26.82</v>
      </c>
      <c r="G58" s="16">
        <f t="shared" si="24"/>
        <v>306.48</v>
      </c>
      <c r="H58" s="16">
        <f>6.13*C58</f>
        <v>6.13</v>
      </c>
      <c r="I58" s="16">
        <f t="shared" si="25"/>
        <v>952.39</v>
      </c>
      <c r="J58" s="16">
        <f t="shared" si="16"/>
        <v>612.96</v>
      </c>
      <c r="K58" s="16">
        <f t="shared" si="17"/>
        <v>26.82</v>
      </c>
      <c r="L58" s="16">
        <f t="shared" si="18"/>
        <v>306.48</v>
      </c>
      <c r="M58" s="16">
        <f t="shared" si="26"/>
        <v>306.48</v>
      </c>
      <c r="N58" s="16">
        <f t="shared" si="27"/>
        <v>11.49</v>
      </c>
      <c r="O58" s="16">
        <f t="shared" si="28"/>
        <v>76.62</v>
      </c>
      <c r="P58" s="16">
        <v>0</v>
      </c>
      <c r="Q58" s="16">
        <f t="shared" si="29"/>
        <v>6.13</v>
      </c>
      <c r="R58" s="16">
        <f t="shared" si="30"/>
        <v>1346.98</v>
      </c>
      <c r="S58" s="16">
        <f t="shared" si="31"/>
        <v>1955.41</v>
      </c>
      <c r="T58" s="16">
        <f t="shared" si="32"/>
        <v>3302.39</v>
      </c>
    </row>
    <row r="59" ht="40" customHeight="1" spans="1:20">
      <c r="A59" s="14">
        <v>56</v>
      </c>
      <c r="B59" s="17" t="s">
        <v>74</v>
      </c>
      <c r="C59" s="14">
        <v>3</v>
      </c>
      <c r="D59" s="14">
        <f t="shared" si="21"/>
        <v>7050</v>
      </c>
      <c r="E59" s="16">
        <f t="shared" si="22"/>
        <v>1838.88</v>
      </c>
      <c r="F59" s="16">
        <f t="shared" si="23"/>
        <v>80.46</v>
      </c>
      <c r="G59" s="16">
        <f t="shared" si="24"/>
        <v>919.44</v>
      </c>
      <c r="H59" s="16">
        <f>12.26*C59</f>
        <v>36.78</v>
      </c>
      <c r="I59" s="16">
        <f t="shared" si="25"/>
        <v>2875.56</v>
      </c>
      <c r="J59" s="16">
        <f t="shared" si="16"/>
        <v>1838.88</v>
      </c>
      <c r="K59" s="16">
        <f t="shared" si="17"/>
        <v>80.46</v>
      </c>
      <c r="L59" s="16">
        <f t="shared" si="18"/>
        <v>919.44</v>
      </c>
      <c r="M59" s="16">
        <f t="shared" si="26"/>
        <v>919.44</v>
      </c>
      <c r="N59" s="16">
        <f t="shared" si="27"/>
        <v>34.47</v>
      </c>
      <c r="O59" s="16">
        <f t="shared" si="28"/>
        <v>229.86</v>
      </c>
      <c r="P59" s="16">
        <v>0</v>
      </c>
      <c r="Q59" s="16">
        <f t="shared" si="29"/>
        <v>36.78</v>
      </c>
      <c r="R59" s="16">
        <f t="shared" si="30"/>
        <v>4059.33</v>
      </c>
      <c r="S59" s="16">
        <f t="shared" si="31"/>
        <v>5866.23</v>
      </c>
      <c r="T59" s="16">
        <f t="shared" si="32"/>
        <v>9925.56</v>
      </c>
    </row>
    <row r="60" ht="40" customHeight="1" spans="1:20">
      <c r="A60" s="14">
        <v>57</v>
      </c>
      <c r="B60" s="17" t="s">
        <v>75</v>
      </c>
      <c r="C60" s="14">
        <v>2</v>
      </c>
      <c r="D60" s="14">
        <f t="shared" si="21"/>
        <v>4700</v>
      </c>
      <c r="E60" s="16">
        <f t="shared" si="22"/>
        <v>1225.92</v>
      </c>
      <c r="F60" s="16">
        <f t="shared" si="23"/>
        <v>53.64</v>
      </c>
      <c r="G60" s="16">
        <f t="shared" si="24"/>
        <v>612.96</v>
      </c>
      <c r="H60" s="16">
        <f>6.13*C60</f>
        <v>12.26</v>
      </c>
      <c r="I60" s="16">
        <f t="shared" si="25"/>
        <v>1904.78</v>
      </c>
      <c r="J60" s="16">
        <f t="shared" si="16"/>
        <v>1225.92</v>
      </c>
      <c r="K60" s="16">
        <f t="shared" si="17"/>
        <v>53.64</v>
      </c>
      <c r="L60" s="16">
        <f t="shared" si="18"/>
        <v>612.96</v>
      </c>
      <c r="M60" s="16">
        <f t="shared" si="26"/>
        <v>612.96</v>
      </c>
      <c r="N60" s="16">
        <f t="shared" si="27"/>
        <v>22.98</v>
      </c>
      <c r="O60" s="16">
        <f t="shared" si="28"/>
        <v>153.24</v>
      </c>
      <c r="P60" s="16">
        <v>0</v>
      </c>
      <c r="Q60" s="16">
        <f t="shared" si="29"/>
        <v>12.26</v>
      </c>
      <c r="R60" s="16">
        <f t="shared" si="30"/>
        <v>2693.96</v>
      </c>
      <c r="S60" s="16">
        <f t="shared" si="31"/>
        <v>3910.82</v>
      </c>
      <c r="T60" s="16">
        <f t="shared" si="32"/>
        <v>6604.78</v>
      </c>
    </row>
    <row r="61" ht="40" customHeight="1" spans="1:20">
      <c r="A61" s="14">
        <v>58</v>
      </c>
      <c r="B61" s="17" t="s">
        <v>76</v>
      </c>
      <c r="C61" s="14">
        <v>2</v>
      </c>
      <c r="D61" s="14">
        <f t="shared" si="21"/>
        <v>4700</v>
      </c>
      <c r="E61" s="16">
        <f t="shared" si="22"/>
        <v>1225.92</v>
      </c>
      <c r="F61" s="16">
        <f t="shared" si="23"/>
        <v>53.64</v>
      </c>
      <c r="G61" s="16">
        <f t="shared" si="24"/>
        <v>612.96</v>
      </c>
      <c r="H61" s="16">
        <f>6.13*C61</f>
        <v>12.26</v>
      </c>
      <c r="I61" s="16">
        <f t="shared" si="25"/>
        <v>1904.78</v>
      </c>
      <c r="J61" s="16">
        <f t="shared" si="16"/>
        <v>1225.92</v>
      </c>
      <c r="K61" s="16">
        <f t="shared" si="17"/>
        <v>53.64</v>
      </c>
      <c r="L61" s="16">
        <f t="shared" si="18"/>
        <v>612.96</v>
      </c>
      <c r="M61" s="16">
        <f t="shared" si="26"/>
        <v>612.96</v>
      </c>
      <c r="N61" s="16">
        <f t="shared" si="27"/>
        <v>22.98</v>
      </c>
      <c r="O61" s="16">
        <f t="shared" si="28"/>
        <v>153.24</v>
      </c>
      <c r="P61" s="16">
        <v>0</v>
      </c>
      <c r="Q61" s="16">
        <f t="shared" si="29"/>
        <v>12.26</v>
      </c>
      <c r="R61" s="16">
        <f t="shared" si="30"/>
        <v>2693.96</v>
      </c>
      <c r="S61" s="16">
        <f t="shared" si="31"/>
        <v>3910.82</v>
      </c>
      <c r="T61" s="16">
        <f t="shared" si="32"/>
        <v>6604.78</v>
      </c>
    </row>
    <row r="62" ht="40" customHeight="1" spans="1:20">
      <c r="A62" s="14">
        <v>59</v>
      </c>
      <c r="B62" s="17" t="s">
        <v>77</v>
      </c>
      <c r="C62" s="14">
        <v>1</v>
      </c>
      <c r="D62" s="14">
        <f t="shared" si="21"/>
        <v>2350</v>
      </c>
      <c r="E62" s="16">
        <f t="shared" si="22"/>
        <v>612.96</v>
      </c>
      <c r="F62" s="16">
        <f t="shared" si="23"/>
        <v>26.82</v>
      </c>
      <c r="G62" s="16">
        <f t="shared" si="24"/>
        <v>306.48</v>
      </c>
      <c r="H62" s="16">
        <f>6.13*C62</f>
        <v>6.13</v>
      </c>
      <c r="I62" s="16">
        <f t="shared" si="25"/>
        <v>952.39</v>
      </c>
      <c r="J62" s="16">
        <f t="shared" si="16"/>
        <v>612.96</v>
      </c>
      <c r="K62" s="16">
        <f t="shared" si="17"/>
        <v>26.82</v>
      </c>
      <c r="L62" s="16">
        <f t="shared" si="18"/>
        <v>306.48</v>
      </c>
      <c r="M62" s="16">
        <f t="shared" si="26"/>
        <v>306.48</v>
      </c>
      <c r="N62" s="16">
        <f t="shared" si="27"/>
        <v>11.49</v>
      </c>
      <c r="O62" s="16">
        <f t="shared" si="28"/>
        <v>76.62</v>
      </c>
      <c r="P62" s="16">
        <v>0</v>
      </c>
      <c r="Q62" s="16">
        <f t="shared" si="29"/>
        <v>6.13</v>
      </c>
      <c r="R62" s="16">
        <f t="shared" si="30"/>
        <v>1346.98</v>
      </c>
      <c r="S62" s="16">
        <f t="shared" si="31"/>
        <v>1955.41</v>
      </c>
      <c r="T62" s="16">
        <f t="shared" si="32"/>
        <v>3302.39</v>
      </c>
    </row>
    <row r="63" ht="40" customHeight="1" spans="1:20">
      <c r="A63" s="14">
        <v>60</v>
      </c>
      <c r="B63" s="17" t="s">
        <v>78</v>
      </c>
      <c r="C63" s="14">
        <v>4</v>
      </c>
      <c r="D63" s="14">
        <f t="shared" si="21"/>
        <v>9400</v>
      </c>
      <c r="E63" s="16">
        <f t="shared" si="22"/>
        <v>2451.84</v>
      </c>
      <c r="F63" s="16">
        <f t="shared" si="23"/>
        <v>107.28</v>
      </c>
      <c r="G63" s="16">
        <f t="shared" si="24"/>
        <v>1225.92</v>
      </c>
      <c r="H63" s="16">
        <f>12.26*C63</f>
        <v>49.04</v>
      </c>
      <c r="I63" s="16">
        <f t="shared" si="25"/>
        <v>3834.08</v>
      </c>
      <c r="J63" s="16">
        <f t="shared" si="16"/>
        <v>2451.84</v>
      </c>
      <c r="K63" s="16">
        <f t="shared" si="17"/>
        <v>107.28</v>
      </c>
      <c r="L63" s="16">
        <f t="shared" si="18"/>
        <v>1225.92</v>
      </c>
      <c r="M63" s="16">
        <f t="shared" si="26"/>
        <v>1225.92</v>
      </c>
      <c r="N63" s="16">
        <f t="shared" si="27"/>
        <v>45.96</v>
      </c>
      <c r="O63" s="16">
        <f t="shared" si="28"/>
        <v>306.48</v>
      </c>
      <c r="P63" s="16">
        <v>0</v>
      </c>
      <c r="Q63" s="16">
        <f t="shared" si="29"/>
        <v>49.04</v>
      </c>
      <c r="R63" s="16">
        <f t="shared" si="30"/>
        <v>5412.44</v>
      </c>
      <c r="S63" s="16">
        <f t="shared" si="31"/>
        <v>7821.64</v>
      </c>
      <c r="T63" s="16">
        <f t="shared" si="32"/>
        <v>13234.08</v>
      </c>
    </row>
    <row r="64" ht="40" customHeight="1" spans="1:20">
      <c r="A64" s="14">
        <v>61</v>
      </c>
      <c r="B64" s="17" t="s">
        <v>79</v>
      </c>
      <c r="C64" s="14">
        <v>3</v>
      </c>
      <c r="D64" s="14">
        <f t="shared" si="21"/>
        <v>7050</v>
      </c>
      <c r="E64" s="16">
        <f t="shared" si="22"/>
        <v>1838.88</v>
      </c>
      <c r="F64" s="16">
        <f t="shared" si="23"/>
        <v>80.46</v>
      </c>
      <c r="G64" s="16">
        <f t="shared" si="24"/>
        <v>919.44</v>
      </c>
      <c r="H64" s="16">
        <f>6.13*C64</f>
        <v>18.39</v>
      </c>
      <c r="I64" s="16">
        <f t="shared" si="25"/>
        <v>2857.17</v>
      </c>
      <c r="J64" s="16">
        <f t="shared" si="16"/>
        <v>1838.88</v>
      </c>
      <c r="K64" s="16">
        <f t="shared" si="17"/>
        <v>80.46</v>
      </c>
      <c r="L64" s="16">
        <f t="shared" si="18"/>
        <v>919.44</v>
      </c>
      <c r="M64" s="16">
        <f t="shared" si="26"/>
        <v>919.44</v>
      </c>
      <c r="N64" s="16">
        <f t="shared" si="27"/>
        <v>34.47</v>
      </c>
      <c r="O64" s="16">
        <f t="shared" si="28"/>
        <v>229.86</v>
      </c>
      <c r="P64" s="16">
        <v>0</v>
      </c>
      <c r="Q64" s="16">
        <f t="shared" si="29"/>
        <v>18.39</v>
      </c>
      <c r="R64" s="16">
        <f t="shared" si="30"/>
        <v>4040.94</v>
      </c>
      <c r="S64" s="16">
        <f t="shared" si="31"/>
        <v>5866.23</v>
      </c>
      <c r="T64" s="16">
        <f t="shared" si="32"/>
        <v>9907.17</v>
      </c>
    </row>
    <row r="65" ht="40" customHeight="1" spans="1:20">
      <c r="A65" s="14">
        <v>62</v>
      </c>
      <c r="B65" s="17" t="s">
        <v>80</v>
      </c>
      <c r="C65" s="14">
        <v>1</v>
      </c>
      <c r="D65" s="14">
        <f t="shared" si="21"/>
        <v>2350</v>
      </c>
      <c r="E65" s="16">
        <f t="shared" si="22"/>
        <v>612.96</v>
      </c>
      <c r="F65" s="16">
        <f t="shared" si="23"/>
        <v>26.82</v>
      </c>
      <c r="G65" s="16">
        <f t="shared" si="24"/>
        <v>306.48</v>
      </c>
      <c r="H65" s="16">
        <f>6.13*C65</f>
        <v>6.13</v>
      </c>
      <c r="I65" s="16">
        <f t="shared" si="25"/>
        <v>952.39</v>
      </c>
      <c r="J65" s="16">
        <f t="shared" si="16"/>
        <v>612.96</v>
      </c>
      <c r="K65" s="16">
        <f t="shared" si="17"/>
        <v>26.82</v>
      </c>
      <c r="L65" s="16">
        <f t="shared" si="18"/>
        <v>306.48</v>
      </c>
      <c r="M65" s="16">
        <f t="shared" si="26"/>
        <v>306.48</v>
      </c>
      <c r="N65" s="16">
        <f t="shared" si="27"/>
        <v>11.49</v>
      </c>
      <c r="O65" s="16">
        <f t="shared" si="28"/>
        <v>76.62</v>
      </c>
      <c r="P65" s="16">
        <v>0</v>
      </c>
      <c r="Q65" s="16">
        <f t="shared" si="29"/>
        <v>6.13</v>
      </c>
      <c r="R65" s="16">
        <f t="shared" si="30"/>
        <v>1346.98</v>
      </c>
      <c r="S65" s="16">
        <f t="shared" si="31"/>
        <v>1955.41</v>
      </c>
      <c r="T65" s="16">
        <f t="shared" si="32"/>
        <v>3302.39</v>
      </c>
    </row>
    <row r="66" ht="40" customHeight="1" spans="1:20">
      <c r="A66" s="14">
        <v>63</v>
      </c>
      <c r="B66" s="17" t="s">
        <v>81</v>
      </c>
      <c r="C66" s="14">
        <v>3</v>
      </c>
      <c r="D66" s="14">
        <f t="shared" si="21"/>
        <v>7050</v>
      </c>
      <c r="E66" s="16">
        <f t="shared" si="22"/>
        <v>1838.88</v>
      </c>
      <c r="F66" s="16">
        <f t="shared" si="23"/>
        <v>80.46</v>
      </c>
      <c r="G66" s="16">
        <f t="shared" si="24"/>
        <v>919.44</v>
      </c>
      <c r="H66" s="16">
        <f>6.13*C66</f>
        <v>18.39</v>
      </c>
      <c r="I66" s="16">
        <f t="shared" si="25"/>
        <v>2857.17</v>
      </c>
      <c r="J66" s="16">
        <f t="shared" si="16"/>
        <v>1838.88</v>
      </c>
      <c r="K66" s="16">
        <f t="shared" si="17"/>
        <v>80.46</v>
      </c>
      <c r="L66" s="16">
        <f t="shared" si="18"/>
        <v>919.44</v>
      </c>
      <c r="M66" s="16">
        <f t="shared" si="26"/>
        <v>919.44</v>
      </c>
      <c r="N66" s="16">
        <f t="shared" si="27"/>
        <v>34.47</v>
      </c>
      <c r="O66" s="16">
        <f t="shared" si="28"/>
        <v>229.86</v>
      </c>
      <c r="P66" s="16">
        <v>0</v>
      </c>
      <c r="Q66" s="16">
        <f t="shared" si="29"/>
        <v>18.39</v>
      </c>
      <c r="R66" s="16">
        <f t="shared" si="30"/>
        <v>4040.94</v>
      </c>
      <c r="S66" s="16">
        <f t="shared" si="31"/>
        <v>5866.23</v>
      </c>
      <c r="T66" s="16">
        <f t="shared" si="32"/>
        <v>9907.17</v>
      </c>
    </row>
    <row r="67" ht="40" customHeight="1" spans="1:20">
      <c r="A67" s="14">
        <v>64</v>
      </c>
      <c r="B67" s="17" t="s">
        <v>82</v>
      </c>
      <c r="C67" s="14">
        <v>2</v>
      </c>
      <c r="D67" s="14">
        <f t="shared" si="21"/>
        <v>4700</v>
      </c>
      <c r="E67" s="16">
        <f t="shared" si="22"/>
        <v>1225.92</v>
      </c>
      <c r="F67" s="16">
        <f t="shared" si="23"/>
        <v>53.64</v>
      </c>
      <c r="G67" s="16">
        <f t="shared" si="24"/>
        <v>612.96</v>
      </c>
      <c r="H67" s="16">
        <f>6.13*C67</f>
        <v>12.26</v>
      </c>
      <c r="I67" s="16">
        <f t="shared" si="25"/>
        <v>1904.78</v>
      </c>
      <c r="J67" s="16">
        <f t="shared" si="16"/>
        <v>1225.92</v>
      </c>
      <c r="K67" s="16">
        <f t="shared" si="17"/>
        <v>53.64</v>
      </c>
      <c r="L67" s="16">
        <f t="shared" si="18"/>
        <v>612.96</v>
      </c>
      <c r="M67" s="16">
        <f t="shared" si="26"/>
        <v>612.96</v>
      </c>
      <c r="N67" s="16">
        <f t="shared" si="27"/>
        <v>22.98</v>
      </c>
      <c r="O67" s="16">
        <f t="shared" si="28"/>
        <v>153.24</v>
      </c>
      <c r="P67" s="16">
        <v>459.72</v>
      </c>
      <c r="Q67" s="16">
        <f t="shared" si="29"/>
        <v>12.26</v>
      </c>
      <c r="R67" s="16">
        <f t="shared" si="30"/>
        <v>3153.68</v>
      </c>
      <c r="S67" s="16">
        <f t="shared" si="31"/>
        <v>3451.1</v>
      </c>
      <c r="T67" s="16">
        <f t="shared" si="32"/>
        <v>6604.78</v>
      </c>
    </row>
    <row r="68" ht="40" customHeight="1" spans="1:20">
      <c r="A68" s="14">
        <v>65</v>
      </c>
      <c r="B68" s="17" t="s">
        <v>83</v>
      </c>
      <c r="C68" s="14">
        <v>2</v>
      </c>
      <c r="D68" s="14">
        <f t="shared" si="21"/>
        <v>4700</v>
      </c>
      <c r="E68" s="16">
        <f t="shared" si="22"/>
        <v>1225.92</v>
      </c>
      <c r="F68" s="16">
        <f t="shared" si="23"/>
        <v>53.64</v>
      </c>
      <c r="G68" s="16">
        <f t="shared" si="24"/>
        <v>612.96</v>
      </c>
      <c r="H68" s="16">
        <f>12.26*C68</f>
        <v>24.52</v>
      </c>
      <c r="I68" s="16">
        <f t="shared" si="25"/>
        <v>1917.04</v>
      </c>
      <c r="J68" s="16">
        <f t="shared" si="16"/>
        <v>1225.92</v>
      </c>
      <c r="K68" s="16">
        <f t="shared" si="17"/>
        <v>53.64</v>
      </c>
      <c r="L68" s="16">
        <f t="shared" si="18"/>
        <v>612.96</v>
      </c>
      <c r="M68" s="16">
        <f t="shared" si="26"/>
        <v>612.96</v>
      </c>
      <c r="N68" s="16">
        <f t="shared" si="27"/>
        <v>22.98</v>
      </c>
      <c r="O68" s="16">
        <f t="shared" si="28"/>
        <v>153.24</v>
      </c>
      <c r="P68" s="16">
        <v>0</v>
      </c>
      <c r="Q68" s="16">
        <f t="shared" si="29"/>
        <v>24.52</v>
      </c>
      <c r="R68" s="16">
        <f t="shared" si="30"/>
        <v>2706.22</v>
      </c>
      <c r="S68" s="16">
        <f t="shared" si="31"/>
        <v>3910.82</v>
      </c>
      <c r="T68" s="16">
        <f t="shared" si="32"/>
        <v>6617.04</v>
      </c>
    </row>
    <row r="69" ht="40" customHeight="1" spans="1:20">
      <c r="A69" s="14">
        <v>66</v>
      </c>
      <c r="B69" s="17" t="s">
        <v>84</v>
      </c>
      <c r="C69" s="14">
        <v>1</v>
      </c>
      <c r="D69" s="14">
        <f t="shared" si="21"/>
        <v>2350</v>
      </c>
      <c r="E69" s="16">
        <f t="shared" si="22"/>
        <v>612.96</v>
      </c>
      <c r="F69" s="16">
        <f t="shared" si="23"/>
        <v>26.82</v>
      </c>
      <c r="G69" s="16">
        <f t="shared" si="24"/>
        <v>306.48</v>
      </c>
      <c r="H69" s="16">
        <f>6.13*C69</f>
        <v>6.13</v>
      </c>
      <c r="I69" s="16">
        <f t="shared" si="25"/>
        <v>952.39</v>
      </c>
      <c r="J69" s="16">
        <f t="shared" si="16"/>
        <v>612.96</v>
      </c>
      <c r="K69" s="16">
        <f t="shared" si="17"/>
        <v>26.82</v>
      </c>
      <c r="L69" s="16">
        <f t="shared" si="18"/>
        <v>306.48</v>
      </c>
      <c r="M69" s="16">
        <f t="shared" si="26"/>
        <v>306.48</v>
      </c>
      <c r="N69" s="16">
        <f t="shared" si="27"/>
        <v>11.49</v>
      </c>
      <c r="O69" s="16">
        <f t="shared" si="28"/>
        <v>76.62</v>
      </c>
      <c r="P69" s="16">
        <v>0</v>
      </c>
      <c r="Q69" s="16">
        <f t="shared" si="29"/>
        <v>6.13</v>
      </c>
      <c r="R69" s="16">
        <f t="shared" si="30"/>
        <v>1346.98</v>
      </c>
      <c r="S69" s="16">
        <f t="shared" si="31"/>
        <v>1955.41</v>
      </c>
      <c r="T69" s="16">
        <f t="shared" si="32"/>
        <v>3302.39</v>
      </c>
    </row>
    <row r="70" ht="40" customHeight="1" spans="1:20">
      <c r="A70" s="14">
        <v>67</v>
      </c>
      <c r="B70" s="17" t="s">
        <v>85</v>
      </c>
      <c r="C70" s="14">
        <v>1</v>
      </c>
      <c r="D70" s="14">
        <f t="shared" si="21"/>
        <v>2350</v>
      </c>
      <c r="E70" s="16">
        <f t="shared" si="22"/>
        <v>612.96</v>
      </c>
      <c r="F70" s="16">
        <f t="shared" si="23"/>
        <v>26.82</v>
      </c>
      <c r="G70" s="16">
        <f t="shared" si="24"/>
        <v>306.48</v>
      </c>
      <c r="H70" s="16">
        <f>6.13*C70</f>
        <v>6.13</v>
      </c>
      <c r="I70" s="16">
        <f t="shared" si="25"/>
        <v>952.39</v>
      </c>
      <c r="J70" s="16">
        <f t="shared" si="16"/>
        <v>612.96</v>
      </c>
      <c r="K70" s="16">
        <f t="shared" si="17"/>
        <v>26.82</v>
      </c>
      <c r="L70" s="16">
        <f t="shared" si="18"/>
        <v>306.48</v>
      </c>
      <c r="M70" s="16">
        <f t="shared" si="26"/>
        <v>306.48</v>
      </c>
      <c r="N70" s="16">
        <f t="shared" si="27"/>
        <v>11.49</v>
      </c>
      <c r="O70" s="16">
        <f t="shared" si="28"/>
        <v>76.62</v>
      </c>
      <c r="P70" s="16">
        <v>0</v>
      </c>
      <c r="Q70" s="16">
        <f t="shared" si="29"/>
        <v>6.13</v>
      </c>
      <c r="R70" s="16">
        <f t="shared" si="30"/>
        <v>1346.98</v>
      </c>
      <c r="S70" s="16">
        <f t="shared" si="31"/>
        <v>1955.41</v>
      </c>
      <c r="T70" s="16">
        <f t="shared" si="32"/>
        <v>3302.39</v>
      </c>
    </row>
    <row r="71" ht="40" customHeight="1" spans="1:20">
      <c r="A71" s="14">
        <v>68</v>
      </c>
      <c r="B71" s="17" t="s">
        <v>86</v>
      </c>
      <c r="C71" s="14">
        <v>1</v>
      </c>
      <c r="D71" s="14">
        <f t="shared" si="21"/>
        <v>2350</v>
      </c>
      <c r="E71" s="16">
        <f t="shared" si="22"/>
        <v>612.96</v>
      </c>
      <c r="F71" s="16">
        <f t="shared" si="23"/>
        <v>26.82</v>
      </c>
      <c r="G71" s="16">
        <f t="shared" si="24"/>
        <v>306.48</v>
      </c>
      <c r="H71" s="16">
        <f>6.13*C71</f>
        <v>6.13</v>
      </c>
      <c r="I71" s="16">
        <f t="shared" si="25"/>
        <v>952.39</v>
      </c>
      <c r="J71" s="16">
        <f t="shared" si="16"/>
        <v>612.96</v>
      </c>
      <c r="K71" s="16">
        <f t="shared" si="17"/>
        <v>26.82</v>
      </c>
      <c r="L71" s="16">
        <f t="shared" si="18"/>
        <v>306.48</v>
      </c>
      <c r="M71" s="16">
        <f t="shared" si="26"/>
        <v>306.48</v>
      </c>
      <c r="N71" s="16">
        <f t="shared" si="27"/>
        <v>11.49</v>
      </c>
      <c r="O71" s="16">
        <f t="shared" si="28"/>
        <v>76.62</v>
      </c>
      <c r="P71" s="16">
        <v>0</v>
      </c>
      <c r="Q71" s="16">
        <f t="shared" si="29"/>
        <v>6.13</v>
      </c>
      <c r="R71" s="16">
        <f t="shared" si="30"/>
        <v>1346.98</v>
      </c>
      <c r="S71" s="16">
        <f t="shared" si="31"/>
        <v>1955.41</v>
      </c>
      <c r="T71" s="16">
        <f t="shared" si="32"/>
        <v>3302.39</v>
      </c>
    </row>
    <row r="72" ht="40" customHeight="1" spans="1:20">
      <c r="A72" s="14">
        <v>69</v>
      </c>
      <c r="B72" s="17" t="s">
        <v>87</v>
      </c>
      <c r="C72" s="14">
        <v>4</v>
      </c>
      <c r="D72" s="14">
        <f t="shared" si="21"/>
        <v>9400</v>
      </c>
      <c r="E72" s="16">
        <f t="shared" si="22"/>
        <v>2451.84</v>
      </c>
      <c r="F72" s="16">
        <f t="shared" si="23"/>
        <v>107.28</v>
      </c>
      <c r="G72" s="16">
        <f t="shared" si="24"/>
        <v>1225.92</v>
      </c>
      <c r="H72" s="16">
        <f>6.13*C72</f>
        <v>24.52</v>
      </c>
      <c r="I72" s="16">
        <f t="shared" si="25"/>
        <v>3809.56</v>
      </c>
      <c r="J72" s="16">
        <f t="shared" si="16"/>
        <v>2451.84</v>
      </c>
      <c r="K72" s="16">
        <f t="shared" si="17"/>
        <v>107.28</v>
      </c>
      <c r="L72" s="16">
        <f t="shared" si="18"/>
        <v>1225.92</v>
      </c>
      <c r="M72" s="16">
        <f t="shared" si="26"/>
        <v>1225.92</v>
      </c>
      <c r="N72" s="16">
        <f t="shared" si="27"/>
        <v>45.96</v>
      </c>
      <c r="O72" s="16">
        <f t="shared" si="28"/>
        <v>306.48</v>
      </c>
      <c r="P72" s="16">
        <v>0</v>
      </c>
      <c r="Q72" s="16">
        <f t="shared" si="29"/>
        <v>24.52</v>
      </c>
      <c r="R72" s="16">
        <f t="shared" si="30"/>
        <v>5387.92</v>
      </c>
      <c r="S72" s="16">
        <f t="shared" si="31"/>
        <v>7821.64</v>
      </c>
      <c r="T72" s="16">
        <f t="shared" si="32"/>
        <v>13209.56</v>
      </c>
    </row>
    <row r="73" ht="40" customHeight="1" spans="1:20">
      <c r="A73" s="14">
        <v>70</v>
      </c>
      <c r="B73" s="17" t="s">
        <v>88</v>
      </c>
      <c r="C73" s="14">
        <v>1</v>
      </c>
      <c r="D73" s="14">
        <f t="shared" si="21"/>
        <v>2350</v>
      </c>
      <c r="E73" s="16">
        <f t="shared" si="22"/>
        <v>612.96</v>
      </c>
      <c r="F73" s="16">
        <f t="shared" si="23"/>
        <v>26.82</v>
      </c>
      <c r="G73" s="16">
        <f t="shared" si="24"/>
        <v>306.48</v>
      </c>
      <c r="H73" s="16">
        <f>6.13*C73</f>
        <v>6.13</v>
      </c>
      <c r="I73" s="16">
        <f t="shared" si="25"/>
        <v>952.39</v>
      </c>
      <c r="J73" s="16">
        <f t="shared" si="16"/>
        <v>612.96</v>
      </c>
      <c r="K73" s="16">
        <f t="shared" si="17"/>
        <v>26.82</v>
      </c>
      <c r="L73" s="16">
        <f t="shared" si="18"/>
        <v>306.48</v>
      </c>
      <c r="M73" s="16">
        <f t="shared" si="26"/>
        <v>306.48</v>
      </c>
      <c r="N73" s="16">
        <f t="shared" si="27"/>
        <v>11.49</v>
      </c>
      <c r="O73" s="16">
        <f t="shared" si="28"/>
        <v>76.62</v>
      </c>
      <c r="P73" s="16">
        <v>0</v>
      </c>
      <c r="Q73" s="16">
        <f t="shared" si="29"/>
        <v>6.13</v>
      </c>
      <c r="R73" s="16">
        <f t="shared" si="30"/>
        <v>1346.98</v>
      </c>
      <c r="S73" s="16">
        <f t="shared" si="31"/>
        <v>1955.41</v>
      </c>
      <c r="T73" s="16">
        <f t="shared" si="32"/>
        <v>3302.39</v>
      </c>
    </row>
    <row r="74" ht="40" customHeight="1" spans="1:20">
      <c r="A74" s="14">
        <v>71</v>
      </c>
      <c r="B74" s="17" t="s">
        <v>89</v>
      </c>
      <c r="C74" s="14">
        <v>1</v>
      </c>
      <c r="D74" s="14">
        <f t="shared" si="21"/>
        <v>2350</v>
      </c>
      <c r="E74" s="16">
        <f t="shared" si="22"/>
        <v>612.96</v>
      </c>
      <c r="F74" s="16">
        <f t="shared" si="23"/>
        <v>26.82</v>
      </c>
      <c r="G74" s="16">
        <f t="shared" si="24"/>
        <v>306.48</v>
      </c>
      <c r="H74" s="16">
        <f>9.19*C74</f>
        <v>9.19</v>
      </c>
      <c r="I74" s="16">
        <f t="shared" si="25"/>
        <v>955.45</v>
      </c>
      <c r="J74" s="16">
        <f t="shared" si="16"/>
        <v>612.96</v>
      </c>
      <c r="K74" s="16">
        <f t="shared" si="17"/>
        <v>26.82</v>
      </c>
      <c r="L74" s="16">
        <f t="shared" si="18"/>
        <v>306.48</v>
      </c>
      <c r="M74" s="16">
        <f t="shared" si="26"/>
        <v>306.48</v>
      </c>
      <c r="N74" s="16">
        <f t="shared" si="27"/>
        <v>11.49</v>
      </c>
      <c r="O74" s="16">
        <f t="shared" si="28"/>
        <v>76.62</v>
      </c>
      <c r="P74" s="16">
        <v>0</v>
      </c>
      <c r="Q74" s="16">
        <f t="shared" si="29"/>
        <v>9.19</v>
      </c>
      <c r="R74" s="16">
        <f t="shared" si="30"/>
        <v>1350.04</v>
      </c>
      <c r="S74" s="16">
        <f t="shared" si="31"/>
        <v>1955.41</v>
      </c>
      <c r="T74" s="16">
        <f t="shared" si="32"/>
        <v>3305.45</v>
      </c>
    </row>
    <row r="75" ht="40" customHeight="1" spans="1:20">
      <c r="A75" s="14">
        <v>72</v>
      </c>
      <c r="B75" s="17" t="s">
        <v>90</v>
      </c>
      <c r="C75" s="14">
        <v>1</v>
      </c>
      <c r="D75" s="14">
        <f t="shared" si="21"/>
        <v>2350</v>
      </c>
      <c r="E75" s="16">
        <f t="shared" si="22"/>
        <v>612.96</v>
      </c>
      <c r="F75" s="16">
        <f t="shared" si="23"/>
        <v>26.82</v>
      </c>
      <c r="G75" s="16">
        <f t="shared" si="24"/>
        <v>306.48</v>
      </c>
      <c r="H75" s="16">
        <f>6.13*C75</f>
        <v>6.13</v>
      </c>
      <c r="I75" s="16">
        <f t="shared" si="25"/>
        <v>952.39</v>
      </c>
      <c r="J75" s="16">
        <f t="shared" si="16"/>
        <v>612.96</v>
      </c>
      <c r="K75" s="16">
        <f t="shared" si="17"/>
        <v>26.82</v>
      </c>
      <c r="L75" s="16">
        <f t="shared" si="18"/>
        <v>306.48</v>
      </c>
      <c r="M75" s="16">
        <f t="shared" si="26"/>
        <v>306.48</v>
      </c>
      <c r="N75" s="16">
        <f t="shared" si="27"/>
        <v>11.49</v>
      </c>
      <c r="O75" s="16">
        <f t="shared" si="28"/>
        <v>76.62</v>
      </c>
      <c r="P75" s="16">
        <v>0</v>
      </c>
      <c r="Q75" s="16">
        <f t="shared" si="29"/>
        <v>6.13</v>
      </c>
      <c r="R75" s="16">
        <f t="shared" si="30"/>
        <v>1346.98</v>
      </c>
      <c r="S75" s="16">
        <f t="shared" si="31"/>
        <v>1955.41</v>
      </c>
      <c r="T75" s="16">
        <f t="shared" si="32"/>
        <v>3302.39</v>
      </c>
    </row>
    <row r="76" ht="40" customHeight="1" spans="1:20">
      <c r="A76" s="14">
        <v>73</v>
      </c>
      <c r="B76" s="17" t="s">
        <v>91</v>
      </c>
      <c r="C76" s="14">
        <v>1</v>
      </c>
      <c r="D76" s="14">
        <f t="shared" si="21"/>
        <v>2350</v>
      </c>
      <c r="E76" s="16">
        <f t="shared" si="22"/>
        <v>612.96</v>
      </c>
      <c r="F76" s="16">
        <f t="shared" si="23"/>
        <v>26.82</v>
      </c>
      <c r="G76" s="16">
        <f t="shared" si="24"/>
        <v>306.48</v>
      </c>
      <c r="H76" s="16">
        <f>6.13*C76</f>
        <v>6.13</v>
      </c>
      <c r="I76" s="16">
        <f t="shared" si="25"/>
        <v>952.39</v>
      </c>
      <c r="J76" s="16">
        <f t="shared" si="16"/>
        <v>612.96</v>
      </c>
      <c r="K76" s="16">
        <f t="shared" si="17"/>
        <v>26.82</v>
      </c>
      <c r="L76" s="16">
        <f t="shared" si="18"/>
        <v>306.48</v>
      </c>
      <c r="M76" s="16">
        <f t="shared" si="26"/>
        <v>306.48</v>
      </c>
      <c r="N76" s="16">
        <f t="shared" si="27"/>
        <v>11.49</v>
      </c>
      <c r="O76" s="16">
        <f t="shared" si="28"/>
        <v>76.62</v>
      </c>
      <c r="P76" s="16">
        <v>0</v>
      </c>
      <c r="Q76" s="16">
        <f t="shared" si="29"/>
        <v>6.13</v>
      </c>
      <c r="R76" s="16">
        <f t="shared" si="30"/>
        <v>1346.98</v>
      </c>
      <c r="S76" s="16">
        <f t="shared" si="31"/>
        <v>1955.41</v>
      </c>
      <c r="T76" s="16">
        <f t="shared" si="32"/>
        <v>3302.39</v>
      </c>
    </row>
    <row r="77" ht="40" customHeight="1" spans="1:20">
      <c r="A77" s="14">
        <v>74</v>
      </c>
      <c r="B77" s="17" t="s">
        <v>92</v>
      </c>
      <c r="C77" s="14">
        <v>1</v>
      </c>
      <c r="D77" s="14">
        <f t="shared" si="21"/>
        <v>2350</v>
      </c>
      <c r="E77" s="16">
        <f t="shared" si="22"/>
        <v>612.96</v>
      </c>
      <c r="F77" s="16">
        <f t="shared" si="23"/>
        <v>26.82</v>
      </c>
      <c r="G77" s="16">
        <f t="shared" si="24"/>
        <v>306.48</v>
      </c>
      <c r="H77" s="16">
        <f>12.26*C77</f>
        <v>12.26</v>
      </c>
      <c r="I77" s="16">
        <f t="shared" si="25"/>
        <v>958.52</v>
      </c>
      <c r="J77" s="16">
        <f t="shared" si="16"/>
        <v>612.96</v>
      </c>
      <c r="K77" s="16">
        <f t="shared" si="17"/>
        <v>26.82</v>
      </c>
      <c r="L77" s="16">
        <f t="shared" si="18"/>
        <v>306.48</v>
      </c>
      <c r="M77" s="16">
        <f t="shared" si="26"/>
        <v>306.48</v>
      </c>
      <c r="N77" s="16">
        <f t="shared" si="27"/>
        <v>11.49</v>
      </c>
      <c r="O77" s="16">
        <f t="shared" si="28"/>
        <v>76.62</v>
      </c>
      <c r="P77" s="16">
        <v>0</v>
      </c>
      <c r="Q77" s="16">
        <f t="shared" si="29"/>
        <v>12.26</v>
      </c>
      <c r="R77" s="16">
        <f t="shared" si="30"/>
        <v>1353.11</v>
      </c>
      <c r="S77" s="16">
        <f t="shared" si="31"/>
        <v>1955.41</v>
      </c>
      <c r="T77" s="16">
        <f t="shared" si="32"/>
        <v>3308.52</v>
      </c>
    </row>
    <row r="78" ht="40" customHeight="1" spans="1:20">
      <c r="A78" s="14">
        <v>75</v>
      </c>
      <c r="B78" s="17" t="s">
        <v>93</v>
      </c>
      <c r="C78" s="14">
        <v>1</v>
      </c>
      <c r="D78" s="14">
        <f t="shared" si="21"/>
        <v>2350</v>
      </c>
      <c r="E78" s="16">
        <f t="shared" si="22"/>
        <v>612.96</v>
      </c>
      <c r="F78" s="16">
        <f t="shared" si="23"/>
        <v>26.82</v>
      </c>
      <c r="G78" s="16">
        <f t="shared" si="24"/>
        <v>306.48</v>
      </c>
      <c r="H78" s="16">
        <f>12.26*C78</f>
        <v>12.26</v>
      </c>
      <c r="I78" s="16">
        <f t="shared" si="25"/>
        <v>958.52</v>
      </c>
      <c r="J78" s="16">
        <f t="shared" si="16"/>
        <v>612.96</v>
      </c>
      <c r="K78" s="16">
        <f t="shared" si="17"/>
        <v>26.82</v>
      </c>
      <c r="L78" s="16">
        <f t="shared" si="18"/>
        <v>306.48</v>
      </c>
      <c r="M78" s="16">
        <f t="shared" si="26"/>
        <v>306.48</v>
      </c>
      <c r="N78" s="16">
        <f t="shared" si="27"/>
        <v>11.49</v>
      </c>
      <c r="O78" s="16">
        <f t="shared" si="28"/>
        <v>76.62</v>
      </c>
      <c r="P78" s="16">
        <v>0</v>
      </c>
      <c r="Q78" s="16">
        <f t="shared" si="29"/>
        <v>12.26</v>
      </c>
      <c r="R78" s="16">
        <f t="shared" si="30"/>
        <v>1353.11</v>
      </c>
      <c r="S78" s="16">
        <f t="shared" si="31"/>
        <v>1955.41</v>
      </c>
      <c r="T78" s="16">
        <f t="shared" si="32"/>
        <v>3308.52</v>
      </c>
    </row>
    <row r="79" ht="40" customHeight="1" spans="1:20">
      <c r="A79" s="14">
        <v>76</v>
      </c>
      <c r="B79" s="17" t="s">
        <v>94</v>
      </c>
      <c r="C79" s="14">
        <v>1</v>
      </c>
      <c r="D79" s="14">
        <f t="shared" si="21"/>
        <v>2350</v>
      </c>
      <c r="E79" s="16">
        <f t="shared" si="22"/>
        <v>612.96</v>
      </c>
      <c r="F79" s="16">
        <f t="shared" si="23"/>
        <v>26.82</v>
      </c>
      <c r="G79" s="16">
        <f t="shared" si="24"/>
        <v>306.48</v>
      </c>
      <c r="H79" s="16">
        <f>9.19*C79</f>
        <v>9.19</v>
      </c>
      <c r="I79" s="16">
        <f t="shared" si="25"/>
        <v>955.45</v>
      </c>
      <c r="J79" s="16">
        <f t="shared" si="16"/>
        <v>612.96</v>
      </c>
      <c r="K79" s="16">
        <f t="shared" si="17"/>
        <v>26.82</v>
      </c>
      <c r="L79" s="16">
        <f t="shared" si="18"/>
        <v>306.48</v>
      </c>
      <c r="M79" s="16">
        <f t="shared" si="26"/>
        <v>306.48</v>
      </c>
      <c r="N79" s="16">
        <f t="shared" si="27"/>
        <v>11.49</v>
      </c>
      <c r="O79" s="16">
        <f t="shared" si="28"/>
        <v>76.62</v>
      </c>
      <c r="P79" s="16">
        <v>0</v>
      </c>
      <c r="Q79" s="16">
        <f t="shared" si="29"/>
        <v>9.19</v>
      </c>
      <c r="R79" s="16">
        <f t="shared" si="30"/>
        <v>1350.04</v>
      </c>
      <c r="S79" s="16">
        <f t="shared" si="31"/>
        <v>1955.41</v>
      </c>
      <c r="T79" s="16">
        <f t="shared" si="32"/>
        <v>3305.45</v>
      </c>
    </row>
    <row r="80" ht="40" customHeight="1" spans="1:20">
      <c r="A80" s="14">
        <v>77</v>
      </c>
      <c r="B80" s="17" t="s">
        <v>95</v>
      </c>
      <c r="C80" s="14">
        <v>2</v>
      </c>
      <c r="D80" s="14">
        <f t="shared" si="21"/>
        <v>4700</v>
      </c>
      <c r="E80" s="16">
        <f t="shared" si="22"/>
        <v>1225.92</v>
      </c>
      <c r="F80" s="16">
        <f t="shared" si="23"/>
        <v>53.64</v>
      </c>
      <c r="G80" s="16">
        <f t="shared" si="24"/>
        <v>612.96</v>
      </c>
      <c r="H80" s="16">
        <f>6.13*C80</f>
        <v>12.26</v>
      </c>
      <c r="I80" s="16">
        <f t="shared" si="25"/>
        <v>1904.78</v>
      </c>
      <c r="J80" s="16">
        <f>E80</f>
        <v>1225.92</v>
      </c>
      <c r="K80" s="16">
        <f>F80</f>
        <v>53.64</v>
      </c>
      <c r="L80" s="16">
        <f>G80</f>
        <v>612.96</v>
      </c>
      <c r="M80" s="16">
        <f t="shared" si="26"/>
        <v>612.96</v>
      </c>
      <c r="N80" s="16">
        <f t="shared" si="27"/>
        <v>22.98</v>
      </c>
      <c r="O80" s="16">
        <f t="shared" si="28"/>
        <v>153.24</v>
      </c>
      <c r="P80" s="16">
        <v>0</v>
      </c>
      <c r="Q80" s="16">
        <f t="shared" si="29"/>
        <v>12.26</v>
      </c>
      <c r="R80" s="16">
        <f t="shared" si="30"/>
        <v>2693.96</v>
      </c>
      <c r="S80" s="16">
        <f t="shared" si="31"/>
        <v>3910.82</v>
      </c>
      <c r="T80" s="16">
        <f t="shared" si="32"/>
        <v>6604.78</v>
      </c>
    </row>
    <row r="81" ht="40" customHeight="1" spans="1:20">
      <c r="A81" s="14"/>
      <c r="B81" s="18" t="s">
        <v>96</v>
      </c>
      <c r="C81" s="14">
        <f>SUM(C4:C80)</f>
        <v>615</v>
      </c>
      <c r="D81" s="14">
        <f>SUM(D4:D80)</f>
        <v>1445250</v>
      </c>
      <c r="E81" s="14">
        <f t="shared" ref="E81:T81" si="33">SUM(E4:E80)</f>
        <v>376970.4</v>
      </c>
      <c r="F81" s="14">
        <f t="shared" si="33"/>
        <v>16494.3</v>
      </c>
      <c r="G81" s="14">
        <f t="shared" si="33"/>
        <v>188485.2</v>
      </c>
      <c r="H81" s="14">
        <f t="shared" si="33"/>
        <v>4192.8</v>
      </c>
      <c r="I81" s="14">
        <f t="shared" si="33"/>
        <v>586142.700000001</v>
      </c>
      <c r="J81" s="14">
        <f t="shared" si="33"/>
        <v>376970.4</v>
      </c>
      <c r="K81" s="14">
        <f t="shared" si="33"/>
        <v>16494.3</v>
      </c>
      <c r="L81" s="14">
        <f t="shared" si="33"/>
        <v>188485.2</v>
      </c>
      <c r="M81" s="14">
        <f t="shared" si="33"/>
        <v>188485.2</v>
      </c>
      <c r="N81" s="14">
        <f t="shared" si="33"/>
        <v>7066.34999999999</v>
      </c>
      <c r="O81" s="14">
        <f t="shared" si="33"/>
        <v>47121.3000000001</v>
      </c>
      <c r="P81" s="14">
        <f t="shared" si="33"/>
        <v>3218.04</v>
      </c>
      <c r="Q81" s="14">
        <f t="shared" si="33"/>
        <v>4192.8</v>
      </c>
      <c r="R81" s="14">
        <f t="shared" si="33"/>
        <v>832033.589999999</v>
      </c>
      <c r="S81" s="14">
        <f t="shared" si="33"/>
        <v>1199359.11</v>
      </c>
      <c r="T81" s="14">
        <f t="shared" si="33"/>
        <v>2031392.7</v>
      </c>
    </row>
    <row r="82" ht="40" customHeight="1" spans="1:20">
      <c r="A82" s="14">
        <v>1</v>
      </c>
      <c r="B82" s="15" t="s">
        <v>97</v>
      </c>
      <c r="C82" s="14">
        <v>5</v>
      </c>
      <c r="D82" s="14">
        <f t="shared" ref="D82:D89" si="34">2350*C82</f>
        <v>11750</v>
      </c>
      <c r="E82" s="16">
        <f t="shared" ref="E82:E89" si="35">612.96*C82</f>
        <v>3064.8</v>
      </c>
      <c r="F82" s="16">
        <f t="shared" ref="F82:F89" si="36">26.82*C82</f>
        <v>134.1</v>
      </c>
      <c r="G82" s="16">
        <f t="shared" ref="G82:G89" si="37">306.48*C82</f>
        <v>1532.4</v>
      </c>
      <c r="H82" s="16">
        <f t="shared" ref="H82:H89" si="38">6.13*C82</f>
        <v>30.65</v>
      </c>
      <c r="I82" s="16">
        <f t="shared" ref="I82:I89" si="39">SUM(E82:H82)</f>
        <v>4761.95</v>
      </c>
      <c r="J82" s="16">
        <f t="shared" ref="J82:J89" si="40">E82</f>
        <v>3064.8</v>
      </c>
      <c r="K82" s="16">
        <f t="shared" ref="K82:K89" si="41">F82</f>
        <v>134.1</v>
      </c>
      <c r="L82" s="16">
        <f t="shared" ref="L82:L89" si="42">G82</f>
        <v>1532.4</v>
      </c>
      <c r="M82" s="16">
        <f t="shared" ref="M82:M89" si="43">306.48*C82</f>
        <v>1532.4</v>
      </c>
      <c r="N82" s="16">
        <f t="shared" ref="N82:N89" si="44">11.49*C82</f>
        <v>57.45</v>
      </c>
      <c r="O82" s="16">
        <f t="shared" ref="O82:O89" si="45">76.62*C82</f>
        <v>383.1</v>
      </c>
      <c r="P82" s="16">
        <v>0</v>
      </c>
      <c r="Q82" s="16">
        <f t="shared" ref="Q82:Q89" si="46">H82</f>
        <v>30.65</v>
      </c>
      <c r="R82" s="16">
        <f t="shared" ref="R82:R89" si="47">SUM(J82:Q82)</f>
        <v>6734.9</v>
      </c>
      <c r="S82" s="16">
        <f t="shared" ref="S82:S89" si="48">D82-M82-N82-O82-P82</f>
        <v>9777.05</v>
      </c>
      <c r="T82" s="16">
        <f t="shared" ref="T82:T89" si="49">D82+I82</f>
        <v>16511.95</v>
      </c>
    </row>
    <row r="83" ht="40" customHeight="1" spans="1:20">
      <c r="A83" s="14">
        <v>2</v>
      </c>
      <c r="B83" s="15" t="s">
        <v>98</v>
      </c>
      <c r="C83" s="14">
        <v>3</v>
      </c>
      <c r="D83" s="14">
        <f t="shared" si="34"/>
        <v>7050</v>
      </c>
      <c r="E83" s="16">
        <f t="shared" si="35"/>
        <v>1838.88</v>
      </c>
      <c r="F83" s="16">
        <f t="shared" si="36"/>
        <v>80.46</v>
      </c>
      <c r="G83" s="16">
        <f t="shared" si="37"/>
        <v>919.44</v>
      </c>
      <c r="H83" s="16">
        <f t="shared" si="38"/>
        <v>18.39</v>
      </c>
      <c r="I83" s="16">
        <f t="shared" si="39"/>
        <v>2857.17</v>
      </c>
      <c r="J83" s="16">
        <f t="shared" si="40"/>
        <v>1838.88</v>
      </c>
      <c r="K83" s="16">
        <f t="shared" si="41"/>
        <v>80.46</v>
      </c>
      <c r="L83" s="16">
        <f t="shared" si="42"/>
        <v>919.44</v>
      </c>
      <c r="M83" s="16">
        <f t="shared" si="43"/>
        <v>919.44</v>
      </c>
      <c r="N83" s="16">
        <f t="shared" si="44"/>
        <v>34.47</v>
      </c>
      <c r="O83" s="16">
        <f t="shared" si="45"/>
        <v>229.86</v>
      </c>
      <c r="P83" s="16">
        <v>0</v>
      </c>
      <c r="Q83" s="16">
        <f t="shared" si="46"/>
        <v>18.39</v>
      </c>
      <c r="R83" s="16">
        <f t="shared" si="47"/>
        <v>4040.94</v>
      </c>
      <c r="S83" s="16">
        <f t="shared" si="48"/>
        <v>5866.23</v>
      </c>
      <c r="T83" s="16">
        <f t="shared" si="49"/>
        <v>9907.17</v>
      </c>
    </row>
    <row r="84" ht="40" customHeight="1" spans="1:20">
      <c r="A84" s="14">
        <v>3</v>
      </c>
      <c r="B84" s="15" t="s">
        <v>99</v>
      </c>
      <c r="C84" s="14">
        <v>1</v>
      </c>
      <c r="D84" s="14">
        <f t="shared" si="34"/>
        <v>2350</v>
      </c>
      <c r="E84" s="16">
        <f t="shared" si="35"/>
        <v>612.96</v>
      </c>
      <c r="F84" s="16">
        <f t="shared" si="36"/>
        <v>26.82</v>
      </c>
      <c r="G84" s="16">
        <f t="shared" si="37"/>
        <v>306.48</v>
      </c>
      <c r="H84" s="16">
        <f t="shared" si="38"/>
        <v>6.13</v>
      </c>
      <c r="I84" s="16">
        <f t="shared" si="39"/>
        <v>952.39</v>
      </c>
      <c r="J84" s="16">
        <f t="shared" si="40"/>
        <v>612.96</v>
      </c>
      <c r="K84" s="16">
        <f t="shared" si="41"/>
        <v>26.82</v>
      </c>
      <c r="L84" s="16">
        <f t="shared" si="42"/>
        <v>306.48</v>
      </c>
      <c r="M84" s="16">
        <f t="shared" si="43"/>
        <v>306.48</v>
      </c>
      <c r="N84" s="16">
        <f t="shared" si="44"/>
        <v>11.49</v>
      </c>
      <c r="O84" s="16">
        <f t="shared" si="45"/>
        <v>76.62</v>
      </c>
      <c r="P84" s="16">
        <v>0</v>
      </c>
      <c r="Q84" s="16">
        <f t="shared" si="46"/>
        <v>6.13</v>
      </c>
      <c r="R84" s="16">
        <f t="shared" si="47"/>
        <v>1346.98</v>
      </c>
      <c r="S84" s="16">
        <f t="shared" si="48"/>
        <v>1955.41</v>
      </c>
      <c r="T84" s="16">
        <f t="shared" si="49"/>
        <v>3302.39</v>
      </c>
    </row>
    <row r="85" ht="40" customHeight="1" spans="1:20">
      <c r="A85" s="14">
        <v>4</v>
      </c>
      <c r="B85" s="15" t="s">
        <v>100</v>
      </c>
      <c r="C85" s="14">
        <v>5</v>
      </c>
      <c r="D85" s="14">
        <f t="shared" si="34"/>
        <v>11750</v>
      </c>
      <c r="E85" s="16">
        <f t="shared" si="35"/>
        <v>3064.8</v>
      </c>
      <c r="F85" s="16">
        <f t="shared" si="36"/>
        <v>134.1</v>
      </c>
      <c r="G85" s="16">
        <f t="shared" si="37"/>
        <v>1532.4</v>
      </c>
      <c r="H85" s="16">
        <f t="shared" si="38"/>
        <v>30.65</v>
      </c>
      <c r="I85" s="16">
        <f t="shared" si="39"/>
        <v>4761.95</v>
      </c>
      <c r="J85" s="16">
        <f t="shared" si="40"/>
        <v>3064.8</v>
      </c>
      <c r="K85" s="16">
        <f t="shared" si="41"/>
        <v>134.1</v>
      </c>
      <c r="L85" s="16">
        <f t="shared" si="42"/>
        <v>1532.4</v>
      </c>
      <c r="M85" s="16">
        <f t="shared" si="43"/>
        <v>1532.4</v>
      </c>
      <c r="N85" s="16">
        <f t="shared" si="44"/>
        <v>57.45</v>
      </c>
      <c r="O85" s="16">
        <f t="shared" si="45"/>
        <v>383.1</v>
      </c>
      <c r="P85" s="16">
        <v>0</v>
      </c>
      <c r="Q85" s="16">
        <f t="shared" si="46"/>
        <v>30.65</v>
      </c>
      <c r="R85" s="16">
        <f t="shared" si="47"/>
        <v>6734.9</v>
      </c>
      <c r="S85" s="16">
        <f t="shared" si="48"/>
        <v>9777.05</v>
      </c>
      <c r="T85" s="16">
        <f t="shared" si="49"/>
        <v>16511.95</v>
      </c>
    </row>
    <row r="86" ht="40" customHeight="1" spans="1:20">
      <c r="A86" s="14">
        <v>5</v>
      </c>
      <c r="B86" s="15" t="s">
        <v>101</v>
      </c>
      <c r="C86" s="14">
        <v>1</v>
      </c>
      <c r="D86" s="14">
        <f t="shared" si="34"/>
        <v>2350</v>
      </c>
      <c r="E86" s="16">
        <f t="shared" si="35"/>
        <v>612.96</v>
      </c>
      <c r="F86" s="16">
        <f t="shared" si="36"/>
        <v>26.82</v>
      </c>
      <c r="G86" s="16">
        <f t="shared" si="37"/>
        <v>306.48</v>
      </c>
      <c r="H86" s="16">
        <f t="shared" si="38"/>
        <v>6.13</v>
      </c>
      <c r="I86" s="16">
        <f t="shared" si="39"/>
        <v>952.39</v>
      </c>
      <c r="J86" s="16">
        <f t="shared" si="40"/>
        <v>612.96</v>
      </c>
      <c r="K86" s="16">
        <f t="shared" si="41"/>
        <v>26.82</v>
      </c>
      <c r="L86" s="16">
        <f t="shared" si="42"/>
        <v>306.48</v>
      </c>
      <c r="M86" s="16">
        <f t="shared" si="43"/>
        <v>306.48</v>
      </c>
      <c r="N86" s="16">
        <f t="shared" si="44"/>
        <v>11.49</v>
      </c>
      <c r="O86" s="16">
        <f t="shared" si="45"/>
        <v>76.62</v>
      </c>
      <c r="P86" s="16">
        <v>459.72</v>
      </c>
      <c r="Q86" s="16">
        <f t="shared" si="46"/>
        <v>6.13</v>
      </c>
      <c r="R86" s="16">
        <f t="shared" si="47"/>
        <v>1806.7</v>
      </c>
      <c r="S86" s="16">
        <f t="shared" si="48"/>
        <v>1495.69</v>
      </c>
      <c r="T86" s="16">
        <f t="shared" si="49"/>
        <v>3302.39</v>
      </c>
    </row>
    <row r="87" ht="40" customHeight="1" spans="1:20">
      <c r="A87" s="14">
        <v>6</v>
      </c>
      <c r="B87" s="18" t="s">
        <v>102</v>
      </c>
      <c r="C87" s="14">
        <v>3</v>
      </c>
      <c r="D87" s="14">
        <f t="shared" si="34"/>
        <v>7050</v>
      </c>
      <c r="E87" s="16">
        <f t="shared" si="35"/>
        <v>1838.88</v>
      </c>
      <c r="F87" s="16">
        <f t="shared" si="36"/>
        <v>80.46</v>
      </c>
      <c r="G87" s="16">
        <f t="shared" si="37"/>
        <v>919.44</v>
      </c>
      <c r="H87" s="16">
        <f t="shared" si="38"/>
        <v>18.39</v>
      </c>
      <c r="I87" s="16">
        <f t="shared" si="39"/>
        <v>2857.17</v>
      </c>
      <c r="J87" s="16">
        <f t="shared" si="40"/>
        <v>1838.88</v>
      </c>
      <c r="K87" s="16">
        <f t="shared" si="41"/>
        <v>80.46</v>
      </c>
      <c r="L87" s="16">
        <f t="shared" si="42"/>
        <v>919.44</v>
      </c>
      <c r="M87" s="16">
        <f t="shared" si="43"/>
        <v>919.44</v>
      </c>
      <c r="N87" s="16">
        <f t="shared" si="44"/>
        <v>34.47</v>
      </c>
      <c r="O87" s="16">
        <f t="shared" si="45"/>
        <v>229.86</v>
      </c>
      <c r="P87" s="16">
        <v>0</v>
      </c>
      <c r="Q87" s="16">
        <f t="shared" si="46"/>
        <v>18.39</v>
      </c>
      <c r="R87" s="16">
        <f t="shared" si="47"/>
        <v>4040.94</v>
      </c>
      <c r="S87" s="16">
        <f t="shared" si="48"/>
        <v>5866.23</v>
      </c>
      <c r="T87" s="16">
        <f t="shared" si="49"/>
        <v>9907.17</v>
      </c>
    </row>
    <row r="88" ht="40" customHeight="1" spans="1:20">
      <c r="A88" s="14">
        <v>7</v>
      </c>
      <c r="B88" s="17" t="s">
        <v>103</v>
      </c>
      <c r="C88" s="14">
        <v>2</v>
      </c>
      <c r="D88" s="14">
        <f t="shared" si="34"/>
        <v>4700</v>
      </c>
      <c r="E88" s="16">
        <f t="shared" si="35"/>
        <v>1225.92</v>
      </c>
      <c r="F88" s="16">
        <f t="shared" si="36"/>
        <v>53.64</v>
      </c>
      <c r="G88" s="16">
        <f t="shared" si="37"/>
        <v>612.96</v>
      </c>
      <c r="H88" s="16">
        <f t="shared" si="38"/>
        <v>12.26</v>
      </c>
      <c r="I88" s="16">
        <f t="shared" si="39"/>
        <v>1904.78</v>
      </c>
      <c r="J88" s="16">
        <f t="shared" si="40"/>
        <v>1225.92</v>
      </c>
      <c r="K88" s="16">
        <f t="shared" si="41"/>
        <v>53.64</v>
      </c>
      <c r="L88" s="16">
        <f t="shared" si="42"/>
        <v>612.96</v>
      </c>
      <c r="M88" s="16">
        <f t="shared" si="43"/>
        <v>612.96</v>
      </c>
      <c r="N88" s="16">
        <f t="shared" si="44"/>
        <v>22.98</v>
      </c>
      <c r="O88" s="16">
        <f t="shared" si="45"/>
        <v>153.24</v>
      </c>
      <c r="P88" s="16">
        <v>0</v>
      </c>
      <c r="Q88" s="16">
        <f t="shared" si="46"/>
        <v>12.26</v>
      </c>
      <c r="R88" s="16">
        <f t="shared" si="47"/>
        <v>2693.96</v>
      </c>
      <c r="S88" s="16">
        <f t="shared" si="48"/>
        <v>3910.82</v>
      </c>
      <c r="T88" s="16">
        <f t="shared" si="49"/>
        <v>6604.78</v>
      </c>
    </row>
    <row r="89" ht="40" customHeight="1" spans="1:20">
      <c r="A89" s="14">
        <v>8</v>
      </c>
      <c r="B89" s="17" t="s">
        <v>104</v>
      </c>
      <c r="C89" s="14">
        <v>5</v>
      </c>
      <c r="D89" s="14">
        <f t="shared" si="34"/>
        <v>11750</v>
      </c>
      <c r="E89" s="16">
        <f t="shared" si="35"/>
        <v>3064.8</v>
      </c>
      <c r="F89" s="16">
        <f t="shared" si="36"/>
        <v>134.1</v>
      </c>
      <c r="G89" s="16">
        <f t="shared" si="37"/>
        <v>1532.4</v>
      </c>
      <c r="H89" s="16">
        <f t="shared" si="38"/>
        <v>30.65</v>
      </c>
      <c r="I89" s="16">
        <f t="shared" si="39"/>
        <v>4761.95</v>
      </c>
      <c r="J89" s="16">
        <f t="shared" si="40"/>
        <v>3064.8</v>
      </c>
      <c r="K89" s="16">
        <f t="shared" si="41"/>
        <v>134.1</v>
      </c>
      <c r="L89" s="16">
        <f t="shared" si="42"/>
        <v>1532.4</v>
      </c>
      <c r="M89" s="16">
        <f t="shared" si="43"/>
        <v>1532.4</v>
      </c>
      <c r="N89" s="16">
        <f t="shared" si="44"/>
        <v>57.45</v>
      </c>
      <c r="O89" s="16">
        <f t="shared" si="45"/>
        <v>383.1</v>
      </c>
      <c r="P89" s="16">
        <v>0</v>
      </c>
      <c r="Q89" s="16">
        <f t="shared" si="46"/>
        <v>30.65</v>
      </c>
      <c r="R89" s="16">
        <f t="shared" si="47"/>
        <v>6734.9</v>
      </c>
      <c r="S89" s="16">
        <f t="shared" si="48"/>
        <v>9777.05</v>
      </c>
      <c r="T89" s="16">
        <f t="shared" si="49"/>
        <v>16511.95</v>
      </c>
    </row>
    <row r="90" ht="40" customHeight="1" spans="1:20">
      <c r="A90" s="14"/>
      <c r="B90" s="17" t="s">
        <v>96</v>
      </c>
      <c r="C90" s="14">
        <f>SUM(C82:C89)</f>
        <v>25</v>
      </c>
      <c r="D90" s="14">
        <f t="shared" ref="D90:T90" si="50">SUM(D82:D89)</f>
        <v>58750</v>
      </c>
      <c r="E90" s="14">
        <f t="shared" si="50"/>
        <v>15324</v>
      </c>
      <c r="F90" s="14">
        <f t="shared" si="50"/>
        <v>670.5</v>
      </c>
      <c r="G90" s="14">
        <f t="shared" si="50"/>
        <v>7662</v>
      </c>
      <c r="H90" s="14">
        <f t="shared" si="50"/>
        <v>153.25</v>
      </c>
      <c r="I90" s="14">
        <f t="shared" si="50"/>
        <v>23809.75</v>
      </c>
      <c r="J90" s="14">
        <f t="shared" si="50"/>
        <v>15324</v>
      </c>
      <c r="K90" s="14">
        <f t="shared" si="50"/>
        <v>670.5</v>
      </c>
      <c r="L90" s="14">
        <f t="shared" si="50"/>
        <v>7662</v>
      </c>
      <c r="M90" s="14">
        <f t="shared" si="50"/>
        <v>7662</v>
      </c>
      <c r="N90" s="14">
        <f t="shared" si="50"/>
        <v>287.25</v>
      </c>
      <c r="O90" s="14">
        <f t="shared" si="50"/>
        <v>1915.5</v>
      </c>
      <c r="P90" s="16">
        <f t="shared" si="50"/>
        <v>459.72</v>
      </c>
      <c r="Q90" s="14">
        <f t="shared" si="50"/>
        <v>153.25</v>
      </c>
      <c r="R90" s="14">
        <f t="shared" si="50"/>
        <v>34134.22</v>
      </c>
      <c r="S90" s="14">
        <f t="shared" si="50"/>
        <v>48425.53</v>
      </c>
      <c r="T90" s="14">
        <f t="shared" si="50"/>
        <v>82559.75</v>
      </c>
    </row>
    <row r="91" ht="40" customHeight="1" spans="1:20">
      <c r="A91" s="14"/>
      <c r="B91" s="17" t="s">
        <v>18</v>
      </c>
      <c r="C91" s="14">
        <f>C90+C81</f>
        <v>640</v>
      </c>
      <c r="D91" s="14">
        <f t="shared" ref="D91:T91" si="51">D90+D81</f>
        <v>1504000</v>
      </c>
      <c r="E91" s="14">
        <f t="shared" si="51"/>
        <v>392294.4</v>
      </c>
      <c r="F91" s="14">
        <f t="shared" si="51"/>
        <v>17164.8</v>
      </c>
      <c r="G91" s="14">
        <f t="shared" si="51"/>
        <v>196147.2</v>
      </c>
      <c r="H91" s="14">
        <f t="shared" si="51"/>
        <v>4346.05</v>
      </c>
      <c r="I91" s="14">
        <f t="shared" si="51"/>
        <v>609952.450000001</v>
      </c>
      <c r="J91" s="14">
        <f t="shared" si="51"/>
        <v>392294.4</v>
      </c>
      <c r="K91" s="14">
        <f t="shared" si="51"/>
        <v>17164.8</v>
      </c>
      <c r="L91" s="14">
        <f t="shared" si="51"/>
        <v>196147.2</v>
      </c>
      <c r="M91" s="14">
        <f t="shared" si="51"/>
        <v>196147.2</v>
      </c>
      <c r="N91" s="14">
        <f t="shared" si="51"/>
        <v>7353.59999999999</v>
      </c>
      <c r="O91" s="14">
        <f t="shared" si="51"/>
        <v>49036.8000000001</v>
      </c>
      <c r="P91" s="16">
        <f t="shared" si="51"/>
        <v>3677.76</v>
      </c>
      <c r="Q91" s="14">
        <f t="shared" si="51"/>
        <v>4346.05</v>
      </c>
      <c r="R91" s="14">
        <f t="shared" si="51"/>
        <v>866167.809999999</v>
      </c>
      <c r="S91" s="14">
        <f t="shared" si="51"/>
        <v>1247784.64</v>
      </c>
      <c r="T91" s="14">
        <f t="shared" si="51"/>
        <v>2113952.45</v>
      </c>
    </row>
  </sheetData>
  <autoFilter xmlns:etc="http://www.wps.cn/officeDocument/2017/etCustomData" ref="J2:R91" etc:filterBottomFollowUsedRange="0">
    <extLst/>
  </autoFilter>
  <mergeCells count="9">
    <mergeCell ref="A1:T1"/>
    <mergeCell ref="E2:I2"/>
    <mergeCell ref="J2:R2"/>
    <mergeCell ref="A2:A3"/>
    <mergeCell ref="B2:B3"/>
    <mergeCell ref="C2:C3"/>
    <mergeCell ref="D2:D3"/>
    <mergeCell ref="S2:S3"/>
    <mergeCell ref="T2:T3"/>
  </mergeCells>
  <pageMargins left="0.236111111111111" right="0.314583333333333" top="1" bottom="0.786805555555556" header="0.5" footer="0.5"/>
  <pageSetup paperSize="8" scale="5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雪花粉飞</cp:lastModifiedBy>
  <dcterms:created xsi:type="dcterms:W3CDTF">2025-02-28T01:42:00Z</dcterms:created>
  <dcterms:modified xsi:type="dcterms:W3CDTF">2026-07-01T01:34:25Z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9E1DD107C8514E9BB1769BBE132029AB_13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