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2026年2月" sheetId="4" r:id="rId1"/>
  </sheets>
  <definedNames>
    <definedName name="_xlnm._FilterDatabase" localSheetId="0" hidden="1">'2026年2月'!$J$1:$R$90</definedName>
    <definedName name="_xlnm.Print_Area" localSheetId="0">'2026年2月'!$A$1:$T$90</definedName>
    <definedName name="_xlnm.Print_Titles" localSheetId="0">'2026年2月'!$1:$2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<sst xmlns="http://schemas.openxmlformats.org/spreadsheetml/2006/main" count="110" uniqueCount="104">
  <si>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</si>
  <si>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</si>
  <si>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</si>
  <si>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</si>
  <si>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</si>
  <si>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</si>
  <si>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</si>
  <si>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</si>
  <si>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</si>
  <si>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</si>
  <si>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</si>
  <si>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</si>
  <si>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</si>
  <si>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</si>
  <si>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</si>
  <si>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</si>
  <si>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</si>
  <si>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</si>
  <si>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</si>
  <si>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</si>
  <si>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</si>
  <si>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</si>
  <si>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南阳市人民公园（统一转入南阳市园林绿化中心）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</si>
  <si>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</si>
  <si>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</si>
  <si>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</si>
  <si>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</si>
  <si>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</si>
  <si>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</si>
  <si>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</si>
  <si>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</si>
  <si>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</si>
  <si>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</si>
  <si>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</si>
  <si>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</si>
  <si>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</si>
  <si>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</si>
  <si>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</si>
  <si>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</si>
  <si>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</si>
  <si>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</si>
  <si>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</si>
  <si>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</si>
  <si>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</si>
  <si>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</si>
  <si>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</si>
  <si>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</si>
  <si>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</si>
  <si>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</si>
  <si>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</si>
  <si>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</si>
  <si>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</si>
  <si>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</si>
  <si>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</si>
  <si>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</si>
  <si>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</si>
  <si>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</si>
  <si>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</si>
  <si>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</si>
  <si>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</si>
  <si>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张仲景博物院</t>
  </si>
  <si>
    <t>中共南阳市委组织部</t>
  </si>
  <si>
    <t>南阳市档案馆</t>
  </si>
  <si>
    <t>南阳市财政局</t>
  </si>
  <si>
    <t>中共南阳市委机要保密局</t>
  </si>
  <si>
    <t>南阳市疾病预防控制中心（南阳市卫生健康体育综合执法支队）</t>
  </si>
  <si>
    <t>南阳市招商投资促进局</t>
  </si>
  <si>
    <t>南阳市残疾人联合会</t>
  </si>
  <si>
    <t>南阳市老干部休养所</t>
  </si>
  <si>
    <t>中共南阳市委网络安全和信息化委员会</t>
  </si>
  <si>
    <t>南阳市行政审批和政务信息管理局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</si>
  <si>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</si>
  <si>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</si>
  <si>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</si>
  <si>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</si>
  <si>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</si>
  <si>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</si>
  <si>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</si>
  <si>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南阳市人民代表大会常务委员会</t>
  </si>
  <si>
    <t>南阳市企业服务中心</t>
  </si>
  <si>
    <t>南阳市社会科学界联合会</t>
  </si>
  <si>
    <t>南阳市民族宗教事务局</t>
  </si>
  <si>
    <t>南阳市妇女联合会</t>
  </si>
  <si>
    <t>中共南阳市委直属机关工作委员会</t>
  </si>
  <si>
    <t>南阳市宛西中等专业学校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</si>
  <si>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</si>
  <si>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</si>
  <si>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</si>
  <si>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</si>
  <si>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</si>
  <si>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南阳市优化营商环境服务中心</t>
  </si>
  <si>
    <t>南阳市商务局</t>
  </si>
  <si>
    <t>南阳市汉冶中学</t>
  </si>
  <si>
    <t>南阳黄山遗址博物院</t>
  </si>
  <si>
    <t>中共南阳市委社会工作部</t>
  </si>
  <si>
    <t>中共南阳市委南阳市人民政府督察局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</si>
  <si>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</si>
  <si>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</si>
  <si>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</si>
  <si>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</si>
  <si>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南阳市城乡一体化示范区姜营街道劳动保障事务所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</si>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</sst>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1" fillId="0" borderId="6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0"/>
  <sheetViews>
    <sheetView tabSelected="1" view="pageBreakPreview" zoomScaleNormal="100" workbookViewId="0">
      <pane ySplit="2" topLeftCell="A50" activePane="bottomLeft" state="frozen"/>
      <selection/>
      <selection pane="bottomLeft" activeCell="G80" sqref="G80"/>
    </sheetView>
  </sheetViews>
  <sheetFormatPr defaultColWidth="9" defaultRowHeight="13.5"/>
  <cols>
    <col min="1" max="1" width="9" style="2"/>
    <col min="2" max="2" width="36" style="3" customWidth="1"/>
    <col min="3" max="3" width="8.75" style="2" customWidth="1"/>
    <col min="4" max="4" width="10.125" style="2" customWidth="1"/>
    <col min="5" max="5" width="11.875" style="4" customWidth="1"/>
    <col min="6" max="6" width="12.25" style="4" customWidth="1"/>
    <col min="7" max="7" width="14" style="4" customWidth="1"/>
    <col min="8" max="8" width="10.875" style="4" customWidth="1"/>
    <col min="9" max="9" width="11.5" style="4" customWidth="1"/>
    <col min="10" max="10" width="12.875" style="4" customWidth="1"/>
    <col min="11" max="11" width="13.375" style="4" customWidth="1"/>
    <col min="12" max="12" width="15.5" style="4" customWidth="1"/>
    <col min="13" max="13" width="13.75" style="4" customWidth="1"/>
    <col min="14" max="14" width="9.23333333333333" style="4" customWidth="1"/>
    <col min="15" max="15" width="10.7166666666667" style="4" customWidth="1"/>
    <col min="16" max="16" width="14.625" style="4" customWidth="1"/>
    <col min="17" max="17" width="12" style="4" customWidth="1"/>
    <col min="18" max="18" width="13.125" style="4" customWidth="1"/>
    <col min="19" max="19" width="14.875" style="4" customWidth="1"/>
    <col min="20" max="20" width="15.5416666666667" style="4" customWidth="1"/>
  </cols>
  <sheetData>
    <row r="1" ht="44" customHeight="1" spans="1:20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/>
      <c r="G1" s="9"/>
      <c r="H1" s="9"/>
      <c r="I1" s="21"/>
      <c r="J1" s="22" t="s">
        <v>5</v>
      </c>
      <c r="K1" s="22"/>
      <c r="L1" s="22"/>
      <c r="M1" s="22"/>
      <c r="N1" s="22"/>
      <c r="O1" s="22"/>
      <c r="P1" s="22"/>
      <c r="Q1" s="22"/>
      <c r="R1" s="22"/>
      <c r="S1" s="23" t="s">
        <v>6</v>
      </c>
      <c r="T1" s="25" t="s">
        <v>7</v>
      </c>
    </row>
    <row r="2" ht="88" customHeight="1" spans="1:20">
      <c r="A2" s="7"/>
      <c r="B2" s="7"/>
      <c r="C2" s="10"/>
      <c r="D2" s="11"/>
      <c r="E2" s="12" t="s">
        <v>8</v>
      </c>
      <c r="F2" s="12" t="s">
        <v>9</v>
      </c>
      <c r="G2" s="12" t="s">
        <v>10</v>
      </c>
      <c r="H2" s="12" t="s">
        <v>11</v>
      </c>
      <c r="I2" s="12" t="s">
        <v>12</v>
      </c>
      <c r="J2" s="23" t="s">
        <v>8</v>
      </c>
      <c r="K2" s="23" t="s">
        <v>9</v>
      </c>
      <c r="L2" s="23" t="s">
        <v>10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11</v>
      </c>
      <c r="R2" s="23" t="s">
        <v>17</v>
      </c>
      <c r="S2" s="26"/>
      <c r="T2" s="25"/>
    </row>
    <row r="3" ht="40" customHeight="1" spans="1:20">
      <c r="A3" s="13">
        <v>1</v>
      </c>
      <c r="B3" s="14" t="s">
        <v>18</v>
      </c>
      <c r="C3" s="13">
        <v>13</v>
      </c>
      <c r="D3" s="13">
        <f>2350*C3</f>
        <v>30550</v>
      </c>
      <c r="E3" s="15">
        <f>612.96*C3</f>
        <v>7968.48</v>
      </c>
      <c r="F3" s="15">
        <f>26.82*C3</f>
        <v>348.66</v>
      </c>
      <c r="G3" s="15">
        <f>306.48*C3</f>
        <v>3984.24</v>
      </c>
      <c r="H3" s="15">
        <f>7.66*C3</f>
        <v>99.58</v>
      </c>
      <c r="I3" s="15">
        <f>SUM(E3:H3)</f>
        <v>12400.96</v>
      </c>
      <c r="J3" s="15">
        <f t="shared" ref="J3:J15" si="0">E3</f>
        <v>7968.48</v>
      </c>
      <c r="K3" s="15">
        <f t="shared" ref="K3:K15" si="1">F3</f>
        <v>348.66</v>
      </c>
      <c r="L3" s="15">
        <f t="shared" ref="L3:L15" si="2">G3</f>
        <v>3984.24</v>
      </c>
      <c r="M3" s="15">
        <f>306.48*C3</f>
        <v>3984.24</v>
      </c>
      <c r="N3" s="15">
        <f>11.49*C3</f>
        <v>149.37</v>
      </c>
      <c r="O3" s="15">
        <f>76.62*C3</f>
        <v>996.06</v>
      </c>
      <c r="P3" s="15">
        <v>0</v>
      </c>
      <c r="Q3" s="15">
        <f>H3</f>
        <v>99.58</v>
      </c>
      <c r="R3" s="15">
        <f>SUM(J3:Q3)</f>
        <v>17530.63</v>
      </c>
      <c r="S3" s="15">
        <f>D3-M3-N3-O3-P3</f>
        <v>25420.33</v>
      </c>
      <c r="T3" s="15">
        <f>D3+I3</f>
        <v>42950.96</v>
      </c>
    </row>
    <row r="4" ht="40" customHeight="1" spans="1:20">
      <c r="A4" s="13">
        <v>2</v>
      </c>
      <c r="B4" s="14" t="s">
        <v>19</v>
      </c>
      <c r="C4" s="13">
        <v>68</v>
      </c>
      <c r="D4" s="13">
        <f t="shared" ref="D4:D44" si="3">2350*C4</f>
        <v>159800</v>
      </c>
      <c r="E4" s="15">
        <f t="shared" ref="E4:E44" si="4">612.96*C4</f>
        <v>41681.28</v>
      </c>
      <c r="F4" s="15">
        <f t="shared" ref="F4:F44" si="5">26.82*C4</f>
        <v>1823.76</v>
      </c>
      <c r="G4" s="15">
        <f t="shared" ref="G4:G44" si="6">306.48*C4</f>
        <v>20840.64</v>
      </c>
      <c r="H4" s="15">
        <f t="shared" ref="H4:H44" si="7">7.66*C4</f>
        <v>520.88</v>
      </c>
      <c r="I4" s="15">
        <f t="shared" ref="I4:I44" si="8">SUM(E4:H4)</f>
        <v>64866.56</v>
      </c>
      <c r="J4" s="15">
        <f t="shared" si="0"/>
        <v>41681.28</v>
      </c>
      <c r="K4" s="15">
        <f t="shared" si="1"/>
        <v>1823.76</v>
      </c>
      <c r="L4" s="15">
        <f t="shared" si="2"/>
        <v>20840.64</v>
      </c>
      <c r="M4" s="15">
        <f t="shared" ref="M4:M44" si="9">306.48*C4</f>
        <v>20840.64</v>
      </c>
      <c r="N4" s="15">
        <f t="shared" ref="N4:N44" si="10">11.49*C4</f>
        <v>781.32</v>
      </c>
      <c r="O4" s="15">
        <f t="shared" ref="O4:O44" si="11">76.62*C4</f>
        <v>5210.16</v>
      </c>
      <c r="P4" s="15">
        <v>0</v>
      </c>
      <c r="Q4" s="15">
        <f>H4</f>
        <v>520.88</v>
      </c>
      <c r="R4" s="15">
        <f t="shared" ref="R4:R44" si="12">SUM(J4:Q4)</f>
        <v>91698.68</v>
      </c>
      <c r="S4" s="15">
        <f t="shared" ref="S4:S44" si="13">D4-M4-N4-O4-P4</f>
        <v>132967.88</v>
      </c>
      <c r="T4" s="15">
        <f t="shared" ref="T4:T44" si="14">D4+I4</f>
        <v>224666.56</v>
      </c>
    </row>
    <row r="5" ht="40" customHeight="1" spans="1:20">
      <c r="A5" s="13">
        <v>3</v>
      </c>
      <c r="B5" s="14" t="s">
        <v>20</v>
      </c>
      <c r="C5" s="13">
        <v>56</v>
      </c>
      <c r="D5" s="13">
        <f t="shared" si="3"/>
        <v>131600</v>
      </c>
      <c r="E5" s="15">
        <f t="shared" si="4"/>
        <v>34325.76</v>
      </c>
      <c r="F5" s="15">
        <f t="shared" si="5"/>
        <v>1501.92</v>
      </c>
      <c r="G5" s="15">
        <f t="shared" si="6"/>
        <v>17162.88</v>
      </c>
      <c r="H5" s="15">
        <f t="shared" si="7"/>
        <v>428.96</v>
      </c>
      <c r="I5" s="15">
        <f t="shared" si="8"/>
        <v>53419.52</v>
      </c>
      <c r="J5" s="15">
        <f t="shared" si="0"/>
        <v>34325.76</v>
      </c>
      <c r="K5" s="15">
        <f t="shared" si="1"/>
        <v>1501.92</v>
      </c>
      <c r="L5" s="15">
        <f t="shared" si="2"/>
        <v>17162.88</v>
      </c>
      <c r="M5" s="15">
        <f t="shared" si="9"/>
        <v>17162.88</v>
      </c>
      <c r="N5" s="15">
        <f t="shared" si="10"/>
        <v>643.44</v>
      </c>
      <c r="O5" s="15">
        <f t="shared" si="11"/>
        <v>4290.72</v>
      </c>
      <c r="P5" s="15">
        <v>0</v>
      </c>
      <c r="Q5" s="15">
        <f t="shared" ref="Q5:Q44" si="15">H5</f>
        <v>428.96</v>
      </c>
      <c r="R5" s="15">
        <f t="shared" si="12"/>
        <v>75516.56</v>
      </c>
      <c r="S5" s="15">
        <f t="shared" si="13"/>
        <v>109502.96</v>
      </c>
      <c r="T5" s="15">
        <f t="shared" si="14"/>
        <v>185019.52</v>
      </c>
    </row>
    <row r="6" ht="40" customHeight="1" spans="1:20">
      <c r="A6" s="13">
        <v>4</v>
      </c>
      <c r="B6" s="14" t="s">
        <v>21</v>
      </c>
      <c r="C6" s="13">
        <v>26</v>
      </c>
      <c r="D6" s="13">
        <f t="shared" si="3"/>
        <v>61100</v>
      </c>
      <c r="E6" s="15">
        <f t="shared" si="4"/>
        <v>15936.96</v>
      </c>
      <c r="F6" s="15">
        <f t="shared" si="5"/>
        <v>697.32</v>
      </c>
      <c r="G6" s="15">
        <f t="shared" si="6"/>
        <v>7968.48</v>
      </c>
      <c r="H6" s="15">
        <f>11.49*C6</f>
        <v>298.74</v>
      </c>
      <c r="I6" s="15">
        <f t="shared" si="8"/>
        <v>24901.5</v>
      </c>
      <c r="J6" s="15">
        <f t="shared" si="0"/>
        <v>15936.96</v>
      </c>
      <c r="K6" s="15">
        <f t="shared" si="1"/>
        <v>697.32</v>
      </c>
      <c r="L6" s="15">
        <f t="shared" si="2"/>
        <v>7968.48</v>
      </c>
      <c r="M6" s="15">
        <f t="shared" si="9"/>
        <v>7968.48</v>
      </c>
      <c r="N6" s="15">
        <f t="shared" si="10"/>
        <v>298.74</v>
      </c>
      <c r="O6" s="15">
        <f t="shared" si="11"/>
        <v>1992.12</v>
      </c>
      <c r="P6" s="15">
        <v>0</v>
      </c>
      <c r="Q6" s="15">
        <f t="shared" si="15"/>
        <v>298.74</v>
      </c>
      <c r="R6" s="15">
        <f t="shared" si="12"/>
        <v>35160.84</v>
      </c>
      <c r="S6" s="15">
        <f t="shared" si="13"/>
        <v>50840.66</v>
      </c>
      <c r="T6" s="15">
        <f t="shared" si="14"/>
        <v>86001.5</v>
      </c>
    </row>
    <row r="7" ht="40" customHeight="1" spans="1:20">
      <c r="A7" s="13">
        <v>5</v>
      </c>
      <c r="B7" s="14" t="s">
        <v>22</v>
      </c>
      <c r="C7" s="13">
        <v>1</v>
      </c>
      <c r="D7" s="13">
        <f t="shared" si="3"/>
        <v>2350</v>
      </c>
      <c r="E7" s="15">
        <f t="shared" si="4"/>
        <v>612.96</v>
      </c>
      <c r="F7" s="15">
        <f t="shared" si="5"/>
        <v>26.82</v>
      </c>
      <c r="G7" s="15">
        <f t="shared" si="6"/>
        <v>306.48</v>
      </c>
      <c r="H7" s="15">
        <f t="shared" si="7"/>
        <v>7.66</v>
      </c>
      <c r="I7" s="15">
        <f t="shared" si="8"/>
        <v>953.92</v>
      </c>
      <c r="J7" s="15">
        <f t="shared" si="0"/>
        <v>612.96</v>
      </c>
      <c r="K7" s="15">
        <f t="shared" si="1"/>
        <v>26.82</v>
      </c>
      <c r="L7" s="15">
        <f t="shared" si="2"/>
        <v>306.48</v>
      </c>
      <c r="M7" s="15">
        <f t="shared" si="9"/>
        <v>306.48</v>
      </c>
      <c r="N7" s="15">
        <f t="shared" si="10"/>
        <v>11.49</v>
      </c>
      <c r="O7" s="15">
        <f t="shared" si="11"/>
        <v>76.62</v>
      </c>
      <c r="P7" s="15">
        <v>0</v>
      </c>
      <c r="Q7" s="15">
        <f t="shared" si="15"/>
        <v>7.66</v>
      </c>
      <c r="R7" s="15">
        <f t="shared" si="12"/>
        <v>1348.51</v>
      </c>
      <c r="S7" s="15">
        <f t="shared" si="13"/>
        <v>1955.41</v>
      </c>
      <c r="T7" s="15">
        <f t="shared" si="14"/>
        <v>3303.92</v>
      </c>
    </row>
    <row r="8" ht="40" customHeight="1" spans="1:20">
      <c r="A8" s="13">
        <v>6</v>
      </c>
      <c r="B8" s="14" t="s">
        <v>23</v>
      </c>
      <c r="C8" s="13">
        <v>11</v>
      </c>
      <c r="D8" s="13">
        <f t="shared" si="3"/>
        <v>25850</v>
      </c>
      <c r="E8" s="15">
        <f t="shared" si="4"/>
        <v>6742.56</v>
      </c>
      <c r="F8" s="15">
        <f t="shared" si="5"/>
        <v>295.02</v>
      </c>
      <c r="G8" s="15">
        <f t="shared" si="6"/>
        <v>3371.28</v>
      </c>
      <c r="H8" s="15">
        <f t="shared" si="7"/>
        <v>84.26</v>
      </c>
      <c r="I8" s="15">
        <f t="shared" si="8"/>
        <v>10493.12</v>
      </c>
      <c r="J8" s="15">
        <f t="shared" si="0"/>
        <v>6742.56</v>
      </c>
      <c r="K8" s="15">
        <f t="shared" si="1"/>
        <v>295.02</v>
      </c>
      <c r="L8" s="15">
        <f t="shared" si="2"/>
        <v>3371.28</v>
      </c>
      <c r="M8" s="15">
        <f t="shared" si="9"/>
        <v>3371.28</v>
      </c>
      <c r="N8" s="15">
        <f t="shared" si="10"/>
        <v>126.39</v>
      </c>
      <c r="O8" s="15">
        <f t="shared" si="11"/>
        <v>842.82</v>
      </c>
      <c r="P8" s="15">
        <v>0</v>
      </c>
      <c r="Q8" s="15">
        <f t="shared" si="15"/>
        <v>84.26</v>
      </c>
      <c r="R8" s="15">
        <f t="shared" si="12"/>
        <v>14833.61</v>
      </c>
      <c r="S8" s="15">
        <f t="shared" si="13"/>
        <v>21509.51</v>
      </c>
      <c r="T8" s="15">
        <f t="shared" si="14"/>
        <v>36343.12</v>
      </c>
    </row>
    <row r="9" ht="40" customHeight="1" spans="1:20">
      <c r="A9" s="13">
        <v>7</v>
      </c>
      <c r="B9" s="16" t="s">
        <v>24</v>
      </c>
      <c r="C9" s="13">
        <v>2</v>
      </c>
      <c r="D9" s="13">
        <f t="shared" si="3"/>
        <v>4700</v>
      </c>
      <c r="E9" s="15">
        <f t="shared" si="4"/>
        <v>1225.92</v>
      </c>
      <c r="F9" s="15">
        <f t="shared" si="5"/>
        <v>53.64</v>
      </c>
      <c r="G9" s="15">
        <f t="shared" si="6"/>
        <v>612.96</v>
      </c>
      <c r="H9" s="15">
        <f t="shared" si="7"/>
        <v>15.32</v>
      </c>
      <c r="I9" s="15">
        <f t="shared" si="8"/>
        <v>1907.84</v>
      </c>
      <c r="J9" s="15">
        <f t="shared" si="0"/>
        <v>1225.92</v>
      </c>
      <c r="K9" s="15">
        <f t="shared" si="1"/>
        <v>53.64</v>
      </c>
      <c r="L9" s="15">
        <f t="shared" si="2"/>
        <v>612.96</v>
      </c>
      <c r="M9" s="15">
        <f t="shared" si="9"/>
        <v>612.96</v>
      </c>
      <c r="N9" s="15">
        <f t="shared" si="10"/>
        <v>22.98</v>
      </c>
      <c r="O9" s="15">
        <f t="shared" si="11"/>
        <v>153.24</v>
      </c>
      <c r="P9" s="15">
        <v>0</v>
      </c>
      <c r="Q9" s="15">
        <f t="shared" si="15"/>
        <v>15.32</v>
      </c>
      <c r="R9" s="15">
        <f t="shared" si="12"/>
        <v>2697.02</v>
      </c>
      <c r="S9" s="15">
        <f t="shared" si="13"/>
        <v>3910.82</v>
      </c>
      <c r="T9" s="15">
        <f t="shared" si="14"/>
        <v>6607.84</v>
      </c>
    </row>
    <row r="10" s="1" customFormat="1" ht="40" customHeight="1" spans="1:20">
      <c r="A10" s="13">
        <v>8</v>
      </c>
      <c r="B10" s="14" t="s">
        <v>25</v>
      </c>
      <c r="C10" s="13">
        <v>48</v>
      </c>
      <c r="D10" s="13">
        <f t="shared" si="3"/>
        <v>112800</v>
      </c>
      <c r="E10" s="15">
        <f t="shared" si="4"/>
        <v>29422.08</v>
      </c>
      <c r="F10" s="15">
        <f t="shared" si="5"/>
        <v>1287.36</v>
      </c>
      <c r="G10" s="15">
        <f t="shared" si="6"/>
        <v>14711.04</v>
      </c>
      <c r="H10" s="15">
        <f t="shared" si="7"/>
        <v>367.68</v>
      </c>
      <c r="I10" s="15">
        <f t="shared" si="8"/>
        <v>45788.16</v>
      </c>
      <c r="J10" s="24">
        <f t="shared" si="0"/>
        <v>29422.08</v>
      </c>
      <c r="K10" s="24">
        <f t="shared" si="1"/>
        <v>1287.36</v>
      </c>
      <c r="L10" s="24">
        <f t="shared" si="2"/>
        <v>14711.04</v>
      </c>
      <c r="M10" s="15">
        <f t="shared" si="9"/>
        <v>14711.04</v>
      </c>
      <c r="N10" s="15">
        <f t="shared" si="10"/>
        <v>551.52</v>
      </c>
      <c r="O10" s="15">
        <f t="shared" si="11"/>
        <v>3677.76</v>
      </c>
      <c r="P10" s="15">
        <v>0</v>
      </c>
      <c r="Q10" s="15">
        <f t="shared" si="15"/>
        <v>367.68</v>
      </c>
      <c r="R10" s="15">
        <f t="shared" si="12"/>
        <v>64728.48</v>
      </c>
      <c r="S10" s="15">
        <f t="shared" si="13"/>
        <v>93859.68</v>
      </c>
      <c r="T10" s="15">
        <f t="shared" si="14"/>
        <v>158588.16</v>
      </c>
    </row>
    <row r="11" ht="40" customHeight="1" spans="1:20">
      <c r="A11" s="13">
        <v>9</v>
      </c>
      <c r="B11" s="14" t="s">
        <v>26</v>
      </c>
      <c r="C11" s="13">
        <v>7</v>
      </c>
      <c r="D11" s="13">
        <f t="shared" si="3"/>
        <v>16450</v>
      </c>
      <c r="E11" s="15">
        <f t="shared" si="4"/>
        <v>4290.72</v>
      </c>
      <c r="F11" s="15">
        <f t="shared" si="5"/>
        <v>187.74</v>
      </c>
      <c r="G11" s="15">
        <f t="shared" si="6"/>
        <v>2145.36</v>
      </c>
      <c r="H11" s="15">
        <f t="shared" si="7"/>
        <v>53.62</v>
      </c>
      <c r="I11" s="15">
        <f t="shared" si="8"/>
        <v>6677.44</v>
      </c>
      <c r="J11" s="15">
        <f t="shared" si="0"/>
        <v>4290.72</v>
      </c>
      <c r="K11" s="15">
        <f t="shared" si="1"/>
        <v>187.74</v>
      </c>
      <c r="L11" s="15">
        <f t="shared" si="2"/>
        <v>2145.36</v>
      </c>
      <c r="M11" s="15">
        <f t="shared" si="9"/>
        <v>2145.36</v>
      </c>
      <c r="N11" s="15">
        <f t="shared" si="10"/>
        <v>80.43</v>
      </c>
      <c r="O11" s="15">
        <f t="shared" si="11"/>
        <v>536.34</v>
      </c>
      <c r="P11" s="15">
        <v>0</v>
      </c>
      <c r="Q11" s="15">
        <f t="shared" si="15"/>
        <v>53.62</v>
      </c>
      <c r="R11" s="15">
        <f t="shared" si="12"/>
        <v>9439.57</v>
      </c>
      <c r="S11" s="15">
        <f t="shared" si="13"/>
        <v>13687.87</v>
      </c>
      <c r="T11" s="15">
        <f t="shared" si="14"/>
        <v>23127.44</v>
      </c>
    </row>
    <row r="12" ht="40" customHeight="1" spans="1:20">
      <c r="A12" s="13">
        <v>10</v>
      </c>
      <c r="B12" s="14" t="s">
        <v>27</v>
      </c>
      <c r="C12" s="13">
        <v>22</v>
      </c>
      <c r="D12" s="13">
        <f t="shared" si="3"/>
        <v>51700</v>
      </c>
      <c r="E12" s="15">
        <f t="shared" si="4"/>
        <v>13485.12</v>
      </c>
      <c r="F12" s="15">
        <f t="shared" si="5"/>
        <v>590.04</v>
      </c>
      <c r="G12" s="15">
        <f t="shared" si="6"/>
        <v>6742.56</v>
      </c>
      <c r="H12" s="15">
        <f t="shared" si="7"/>
        <v>168.52</v>
      </c>
      <c r="I12" s="15">
        <f t="shared" si="8"/>
        <v>20986.24</v>
      </c>
      <c r="J12" s="15">
        <f t="shared" si="0"/>
        <v>13485.12</v>
      </c>
      <c r="K12" s="15">
        <f t="shared" si="1"/>
        <v>590.04</v>
      </c>
      <c r="L12" s="15">
        <f t="shared" si="2"/>
        <v>6742.56</v>
      </c>
      <c r="M12" s="15">
        <f t="shared" si="9"/>
        <v>6742.56</v>
      </c>
      <c r="N12" s="15">
        <f t="shared" si="10"/>
        <v>252.78</v>
      </c>
      <c r="O12" s="15">
        <f t="shared" si="11"/>
        <v>1685.64</v>
      </c>
      <c r="P12" s="15">
        <v>0</v>
      </c>
      <c r="Q12" s="15">
        <f t="shared" si="15"/>
        <v>168.52</v>
      </c>
      <c r="R12" s="15">
        <f t="shared" si="12"/>
        <v>29667.22</v>
      </c>
      <c r="S12" s="15">
        <f t="shared" si="13"/>
        <v>43019.02</v>
      </c>
      <c r="T12" s="15">
        <f t="shared" si="14"/>
        <v>72686.24</v>
      </c>
    </row>
    <row r="13" ht="40" customHeight="1" spans="1:20">
      <c r="A13" s="13">
        <v>11</v>
      </c>
      <c r="B13" s="16" t="s">
        <v>28</v>
      </c>
      <c r="C13" s="13">
        <v>15</v>
      </c>
      <c r="D13" s="13">
        <f t="shared" si="3"/>
        <v>35250</v>
      </c>
      <c r="E13" s="15">
        <f t="shared" si="4"/>
        <v>9194.4</v>
      </c>
      <c r="F13" s="15">
        <f t="shared" si="5"/>
        <v>402.3</v>
      </c>
      <c r="G13" s="15">
        <f t="shared" si="6"/>
        <v>4597.2</v>
      </c>
      <c r="H13" s="15">
        <f t="shared" si="7"/>
        <v>114.9</v>
      </c>
      <c r="I13" s="15">
        <f t="shared" si="8"/>
        <v>14308.8</v>
      </c>
      <c r="J13" s="15">
        <f t="shared" si="0"/>
        <v>9194.4</v>
      </c>
      <c r="K13" s="15">
        <f t="shared" si="1"/>
        <v>402.3</v>
      </c>
      <c r="L13" s="15">
        <f t="shared" si="2"/>
        <v>4597.2</v>
      </c>
      <c r="M13" s="15">
        <f t="shared" si="9"/>
        <v>4597.2</v>
      </c>
      <c r="N13" s="15">
        <f t="shared" si="10"/>
        <v>172.35</v>
      </c>
      <c r="O13" s="15">
        <f t="shared" si="11"/>
        <v>1149.3</v>
      </c>
      <c r="P13" s="15">
        <v>0</v>
      </c>
      <c r="Q13" s="15">
        <f t="shared" si="15"/>
        <v>114.9</v>
      </c>
      <c r="R13" s="15">
        <f t="shared" si="12"/>
        <v>20227.65</v>
      </c>
      <c r="S13" s="15">
        <f t="shared" si="13"/>
        <v>29331.15</v>
      </c>
      <c r="T13" s="15">
        <f t="shared" si="14"/>
        <v>49558.8</v>
      </c>
    </row>
    <row r="14" ht="40" customHeight="1" spans="1:20">
      <c r="A14" s="13">
        <v>12</v>
      </c>
      <c r="B14" s="16" t="s">
        <v>29</v>
      </c>
      <c r="C14" s="13">
        <v>22</v>
      </c>
      <c r="D14" s="13">
        <f t="shared" si="3"/>
        <v>51700</v>
      </c>
      <c r="E14" s="15">
        <f t="shared" si="4"/>
        <v>13485.12</v>
      </c>
      <c r="F14" s="15">
        <f t="shared" si="5"/>
        <v>590.04</v>
      </c>
      <c r="G14" s="15">
        <f t="shared" si="6"/>
        <v>6742.56</v>
      </c>
      <c r="H14" s="15">
        <f t="shared" si="7"/>
        <v>168.52</v>
      </c>
      <c r="I14" s="15">
        <f t="shared" si="8"/>
        <v>20986.24</v>
      </c>
      <c r="J14" s="15">
        <f t="shared" si="0"/>
        <v>13485.12</v>
      </c>
      <c r="K14" s="15">
        <f t="shared" si="1"/>
        <v>590.04</v>
      </c>
      <c r="L14" s="15">
        <f t="shared" si="2"/>
        <v>6742.56</v>
      </c>
      <c r="M14" s="15">
        <f t="shared" si="9"/>
        <v>6742.56</v>
      </c>
      <c r="N14" s="15">
        <f t="shared" si="10"/>
        <v>252.78</v>
      </c>
      <c r="O14" s="15">
        <f t="shared" si="11"/>
        <v>1685.64</v>
      </c>
      <c r="P14" s="15">
        <v>0</v>
      </c>
      <c r="Q14" s="15">
        <f t="shared" si="15"/>
        <v>168.52</v>
      </c>
      <c r="R14" s="15">
        <f t="shared" si="12"/>
        <v>29667.22</v>
      </c>
      <c r="S14" s="15">
        <f t="shared" si="13"/>
        <v>43019.02</v>
      </c>
      <c r="T14" s="15">
        <f t="shared" si="14"/>
        <v>72686.24</v>
      </c>
    </row>
    <row r="15" ht="40" customHeight="1" spans="1:20">
      <c r="A15" s="13">
        <v>13</v>
      </c>
      <c r="B15" s="16" t="s">
        <v>30</v>
      </c>
      <c r="C15" s="13">
        <v>3</v>
      </c>
      <c r="D15" s="13">
        <f t="shared" si="3"/>
        <v>7050</v>
      </c>
      <c r="E15" s="15">
        <f t="shared" si="4"/>
        <v>1838.88</v>
      </c>
      <c r="F15" s="15">
        <f t="shared" si="5"/>
        <v>80.46</v>
      </c>
      <c r="G15" s="15">
        <f t="shared" si="6"/>
        <v>919.44</v>
      </c>
      <c r="H15" s="15">
        <f t="shared" si="7"/>
        <v>22.98</v>
      </c>
      <c r="I15" s="15">
        <f t="shared" si="8"/>
        <v>2861.76</v>
      </c>
      <c r="J15" s="15">
        <f t="shared" si="0"/>
        <v>1838.88</v>
      </c>
      <c r="K15" s="15">
        <f t="shared" si="1"/>
        <v>80.46</v>
      </c>
      <c r="L15" s="15">
        <f t="shared" si="2"/>
        <v>919.44</v>
      </c>
      <c r="M15" s="15">
        <f t="shared" si="9"/>
        <v>919.44</v>
      </c>
      <c r="N15" s="15">
        <f t="shared" si="10"/>
        <v>34.47</v>
      </c>
      <c r="O15" s="15">
        <f t="shared" si="11"/>
        <v>229.86</v>
      </c>
      <c r="P15" s="15">
        <v>0</v>
      </c>
      <c r="Q15" s="15">
        <f t="shared" si="15"/>
        <v>22.98</v>
      </c>
      <c r="R15" s="15">
        <f t="shared" si="12"/>
        <v>4045.53</v>
      </c>
      <c r="S15" s="15">
        <f t="shared" si="13"/>
        <v>5866.23</v>
      </c>
      <c r="T15" s="15">
        <f t="shared" si="14"/>
        <v>9911.76</v>
      </c>
    </row>
    <row r="16" ht="40" customHeight="1" spans="1:20">
      <c r="A16" s="13">
        <v>14</v>
      </c>
      <c r="B16" s="16" t="s">
        <v>31</v>
      </c>
      <c r="C16" s="13">
        <v>14</v>
      </c>
      <c r="D16" s="13">
        <f t="shared" si="3"/>
        <v>32900</v>
      </c>
      <c r="E16" s="15">
        <f t="shared" si="4"/>
        <v>8581.44</v>
      </c>
      <c r="F16" s="15">
        <f t="shared" si="5"/>
        <v>375.48</v>
      </c>
      <c r="G16" s="15">
        <f t="shared" si="6"/>
        <v>4290.72</v>
      </c>
      <c r="H16" s="15">
        <f t="shared" si="7"/>
        <v>107.24</v>
      </c>
      <c r="I16" s="15">
        <f t="shared" si="8"/>
        <v>13354.88</v>
      </c>
      <c r="J16" s="15">
        <f t="shared" ref="J16:J71" si="16">E16</f>
        <v>8581.44</v>
      </c>
      <c r="K16" s="15">
        <f t="shared" ref="K16:K71" si="17">F16</f>
        <v>375.48</v>
      </c>
      <c r="L16" s="15">
        <f t="shared" ref="L16:L71" si="18">G16</f>
        <v>4290.72</v>
      </c>
      <c r="M16" s="15">
        <f t="shared" si="9"/>
        <v>4290.72</v>
      </c>
      <c r="N16" s="15">
        <f t="shared" si="10"/>
        <v>160.86</v>
      </c>
      <c r="O16" s="15">
        <f t="shared" si="11"/>
        <v>1072.68</v>
      </c>
      <c r="P16" s="15">
        <v>0</v>
      </c>
      <c r="Q16" s="15">
        <f t="shared" si="15"/>
        <v>107.24</v>
      </c>
      <c r="R16" s="15">
        <f t="shared" si="12"/>
        <v>18879.14</v>
      </c>
      <c r="S16" s="15">
        <f t="shared" si="13"/>
        <v>27375.74</v>
      </c>
      <c r="T16" s="15">
        <f t="shared" si="14"/>
        <v>46254.88</v>
      </c>
    </row>
    <row r="17" ht="40" customHeight="1" spans="1:20">
      <c r="A17" s="13">
        <v>15</v>
      </c>
      <c r="B17" s="17" t="s">
        <v>32</v>
      </c>
      <c r="C17" s="13">
        <v>6</v>
      </c>
      <c r="D17" s="13">
        <f t="shared" si="3"/>
        <v>14100</v>
      </c>
      <c r="E17" s="15">
        <f t="shared" si="4"/>
        <v>3677.76</v>
      </c>
      <c r="F17" s="15">
        <f t="shared" si="5"/>
        <v>160.92</v>
      </c>
      <c r="G17" s="15">
        <f t="shared" si="6"/>
        <v>1838.88</v>
      </c>
      <c r="H17" s="15">
        <f t="shared" si="7"/>
        <v>45.96</v>
      </c>
      <c r="I17" s="15">
        <f t="shared" si="8"/>
        <v>5723.52</v>
      </c>
      <c r="J17" s="15">
        <f t="shared" si="16"/>
        <v>3677.76</v>
      </c>
      <c r="K17" s="15">
        <f t="shared" si="17"/>
        <v>160.92</v>
      </c>
      <c r="L17" s="15">
        <f t="shared" si="18"/>
        <v>1838.88</v>
      </c>
      <c r="M17" s="15">
        <f t="shared" si="9"/>
        <v>1838.88</v>
      </c>
      <c r="N17" s="15">
        <f t="shared" si="10"/>
        <v>68.94</v>
      </c>
      <c r="O17" s="15">
        <f t="shared" si="11"/>
        <v>459.72</v>
      </c>
      <c r="P17" s="15">
        <v>0</v>
      </c>
      <c r="Q17" s="15">
        <f t="shared" si="15"/>
        <v>45.96</v>
      </c>
      <c r="R17" s="15">
        <f t="shared" si="12"/>
        <v>8091.06</v>
      </c>
      <c r="S17" s="15">
        <f t="shared" si="13"/>
        <v>11732.46</v>
      </c>
      <c r="T17" s="15">
        <f t="shared" si="14"/>
        <v>19823.52</v>
      </c>
    </row>
    <row r="18" ht="40" customHeight="1" spans="1:20">
      <c r="A18" s="13">
        <v>16</v>
      </c>
      <c r="B18" s="17" t="s">
        <v>33</v>
      </c>
      <c r="C18" s="13">
        <v>6</v>
      </c>
      <c r="D18" s="13">
        <f t="shared" si="3"/>
        <v>14100</v>
      </c>
      <c r="E18" s="15">
        <f t="shared" si="4"/>
        <v>3677.76</v>
      </c>
      <c r="F18" s="15">
        <f t="shared" si="5"/>
        <v>160.92</v>
      </c>
      <c r="G18" s="15">
        <f t="shared" si="6"/>
        <v>1838.88</v>
      </c>
      <c r="H18" s="15">
        <f t="shared" si="7"/>
        <v>45.96</v>
      </c>
      <c r="I18" s="15">
        <f t="shared" si="8"/>
        <v>5723.52</v>
      </c>
      <c r="J18" s="15">
        <f t="shared" si="16"/>
        <v>3677.76</v>
      </c>
      <c r="K18" s="15">
        <f t="shared" si="17"/>
        <v>160.92</v>
      </c>
      <c r="L18" s="15">
        <f t="shared" si="18"/>
        <v>1838.88</v>
      </c>
      <c r="M18" s="15">
        <f t="shared" si="9"/>
        <v>1838.88</v>
      </c>
      <c r="N18" s="15">
        <f t="shared" si="10"/>
        <v>68.94</v>
      </c>
      <c r="O18" s="15">
        <f t="shared" si="11"/>
        <v>459.72</v>
      </c>
      <c r="P18" s="15">
        <v>0</v>
      </c>
      <c r="Q18" s="15">
        <f t="shared" si="15"/>
        <v>45.96</v>
      </c>
      <c r="R18" s="15">
        <f t="shared" si="12"/>
        <v>8091.06</v>
      </c>
      <c r="S18" s="15">
        <f t="shared" si="13"/>
        <v>11732.46</v>
      </c>
      <c r="T18" s="15">
        <f t="shared" si="14"/>
        <v>19823.52</v>
      </c>
    </row>
    <row r="19" ht="40" customHeight="1" spans="1:20">
      <c r="A19" s="13">
        <v>17</v>
      </c>
      <c r="B19" s="14" t="s">
        <v>34</v>
      </c>
      <c r="C19" s="13">
        <v>2</v>
      </c>
      <c r="D19" s="13">
        <f t="shared" si="3"/>
        <v>4700</v>
      </c>
      <c r="E19" s="15">
        <f t="shared" si="4"/>
        <v>1225.92</v>
      </c>
      <c r="F19" s="15">
        <f t="shared" si="5"/>
        <v>53.64</v>
      </c>
      <c r="G19" s="15">
        <f t="shared" si="6"/>
        <v>612.96</v>
      </c>
      <c r="H19" s="15">
        <f t="shared" si="7"/>
        <v>15.32</v>
      </c>
      <c r="I19" s="15">
        <f t="shared" si="8"/>
        <v>1907.84</v>
      </c>
      <c r="J19" s="15">
        <f t="shared" si="16"/>
        <v>1225.92</v>
      </c>
      <c r="K19" s="15">
        <f t="shared" si="17"/>
        <v>53.64</v>
      </c>
      <c r="L19" s="15">
        <f t="shared" si="18"/>
        <v>612.96</v>
      </c>
      <c r="M19" s="15">
        <f t="shared" si="9"/>
        <v>612.96</v>
      </c>
      <c r="N19" s="15">
        <f t="shared" si="10"/>
        <v>22.98</v>
      </c>
      <c r="O19" s="15">
        <f t="shared" si="11"/>
        <v>153.24</v>
      </c>
      <c r="P19" s="15">
        <v>0</v>
      </c>
      <c r="Q19" s="15">
        <f t="shared" si="15"/>
        <v>15.32</v>
      </c>
      <c r="R19" s="15">
        <f t="shared" si="12"/>
        <v>2697.02</v>
      </c>
      <c r="S19" s="15">
        <f t="shared" si="13"/>
        <v>3910.82</v>
      </c>
      <c r="T19" s="15">
        <f t="shared" si="14"/>
        <v>6607.84</v>
      </c>
    </row>
    <row r="20" ht="40" customHeight="1" spans="1:20">
      <c r="A20" s="13">
        <v>18</v>
      </c>
      <c r="B20" s="14" t="s">
        <v>35</v>
      </c>
      <c r="C20" s="13">
        <v>10</v>
      </c>
      <c r="D20" s="13">
        <f t="shared" si="3"/>
        <v>23500</v>
      </c>
      <c r="E20" s="15">
        <f t="shared" si="4"/>
        <v>6129.6</v>
      </c>
      <c r="F20" s="15">
        <f t="shared" si="5"/>
        <v>268.2</v>
      </c>
      <c r="G20" s="15">
        <f t="shared" si="6"/>
        <v>3064.8</v>
      </c>
      <c r="H20" s="15">
        <f t="shared" si="7"/>
        <v>76.6</v>
      </c>
      <c r="I20" s="15">
        <f t="shared" si="8"/>
        <v>9539.2</v>
      </c>
      <c r="J20" s="15">
        <f t="shared" si="16"/>
        <v>6129.6</v>
      </c>
      <c r="K20" s="15">
        <f t="shared" si="17"/>
        <v>268.2</v>
      </c>
      <c r="L20" s="15">
        <f t="shared" si="18"/>
        <v>3064.8</v>
      </c>
      <c r="M20" s="15">
        <f t="shared" si="9"/>
        <v>3064.8</v>
      </c>
      <c r="N20" s="15">
        <f t="shared" si="10"/>
        <v>114.9</v>
      </c>
      <c r="O20" s="15">
        <f t="shared" si="11"/>
        <v>766.2</v>
      </c>
      <c r="P20" s="15">
        <v>0</v>
      </c>
      <c r="Q20" s="15">
        <f t="shared" si="15"/>
        <v>76.6</v>
      </c>
      <c r="R20" s="15">
        <f t="shared" si="12"/>
        <v>13485.1</v>
      </c>
      <c r="S20" s="15">
        <f t="shared" si="13"/>
        <v>19554.1</v>
      </c>
      <c r="T20" s="15">
        <f t="shared" si="14"/>
        <v>33039.2</v>
      </c>
    </row>
    <row r="21" ht="40" customHeight="1" spans="1:20">
      <c r="A21" s="13">
        <v>19</v>
      </c>
      <c r="B21" s="14" t="s">
        <v>36</v>
      </c>
      <c r="C21" s="13">
        <v>1</v>
      </c>
      <c r="D21" s="13">
        <f t="shared" si="3"/>
        <v>2350</v>
      </c>
      <c r="E21" s="15">
        <f t="shared" si="4"/>
        <v>612.96</v>
      </c>
      <c r="F21" s="15">
        <f t="shared" si="5"/>
        <v>26.82</v>
      </c>
      <c r="G21" s="15">
        <f t="shared" si="6"/>
        <v>306.48</v>
      </c>
      <c r="H21" s="15">
        <f t="shared" si="7"/>
        <v>7.66</v>
      </c>
      <c r="I21" s="15">
        <f t="shared" si="8"/>
        <v>953.92</v>
      </c>
      <c r="J21" s="15">
        <f t="shared" si="16"/>
        <v>612.96</v>
      </c>
      <c r="K21" s="15">
        <f t="shared" si="17"/>
        <v>26.82</v>
      </c>
      <c r="L21" s="15">
        <f t="shared" si="18"/>
        <v>306.48</v>
      </c>
      <c r="M21" s="15">
        <f t="shared" si="9"/>
        <v>306.48</v>
      </c>
      <c r="N21" s="15">
        <f t="shared" si="10"/>
        <v>11.49</v>
      </c>
      <c r="O21" s="15">
        <f t="shared" si="11"/>
        <v>76.62</v>
      </c>
      <c r="P21" s="15">
        <v>0</v>
      </c>
      <c r="Q21" s="15">
        <f t="shared" si="15"/>
        <v>7.66</v>
      </c>
      <c r="R21" s="15">
        <f t="shared" si="12"/>
        <v>1348.51</v>
      </c>
      <c r="S21" s="15">
        <f t="shared" si="13"/>
        <v>1955.41</v>
      </c>
      <c r="T21" s="15">
        <f t="shared" si="14"/>
        <v>3303.92</v>
      </c>
    </row>
    <row r="22" ht="40" customHeight="1" spans="1:20">
      <c r="A22" s="13">
        <v>20</v>
      </c>
      <c r="B22" s="16" t="s">
        <v>37</v>
      </c>
      <c r="C22" s="13">
        <v>9</v>
      </c>
      <c r="D22" s="13">
        <f t="shared" si="3"/>
        <v>21150</v>
      </c>
      <c r="E22" s="15">
        <f t="shared" si="4"/>
        <v>5516.64</v>
      </c>
      <c r="F22" s="15">
        <f t="shared" si="5"/>
        <v>241.38</v>
      </c>
      <c r="G22" s="15">
        <f t="shared" si="6"/>
        <v>2758.32</v>
      </c>
      <c r="H22" s="15">
        <f t="shared" si="7"/>
        <v>68.94</v>
      </c>
      <c r="I22" s="15">
        <f t="shared" si="8"/>
        <v>8585.28</v>
      </c>
      <c r="J22" s="15">
        <f t="shared" si="16"/>
        <v>5516.64</v>
      </c>
      <c r="K22" s="15">
        <f t="shared" si="17"/>
        <v>241.38</v>
      </c>
      <c r="L22" s="15">
        <f t="shared" si="18"/>
        <v>2758.32</v>
      </c>
      <c r="M22" s="15">
        <f t="shared" si="9"/>
        <v>2758.32</v>
      </c>
      <c r="N22" s="15">
        <f t="shared" si="10"/>
        <v>103.41</v>
      </c>
      <c r="O22" s="15">
        <f t="shared" si="11"/>
        <v>689.58</v>
      </c>
      <c r="P22" s="15">
        <v>0</v>
      </c>
      <c r="Q22" s="15">
        <f t="shared" si="15"/>
        <v>68.94</v>
      </c>
      <c r="R22" s="15">
        <f t="shared" si="12"/>
        <v>12136.59</v>
      </c>
      <c r="S22" s="15">
        <f t="shared" si="13"/>
        <v>17598.69</v>
      </c>
      <c r="T22" s="15">
        <f t="shared" si="14"/>
        <v>29735.28</v>
      </c>
    </row>
    <row r="23" ht="40" customHeight="1" spans="1:20">
      <c r="A23" s="13">
        <v>21</v>
      </c>
      <c r="B23" s="14" t="s">
        <v>38</v>
      </c>
      <c r="C23" s="13">
        <v>17</v>
      </c>
      <c r="D23" s="13">
        <f t="shared" si="3"/>
        <v>39950</v>
      </c>
      <c r="E23" s="15">
        <f t="shared" si="4"/>
        <v>10420.32</v>
      </c>
      <c r="F23" s="15">
        <f t="shared" si="5"/>
        <v>455.94</v>
      </c>
      <c r="G23" s="15">
        <f t="shared" si="6"/>
        <v>5210.16</v>
      </c>
      <c r="H23" s="15">
        <f>22.99*C23</f>
        <v>390.83</v>
      </c>
      <c r="I23" s="15">
        <f t="shared" si="8"/>
        <v>16477.25</v>
      </c>
      <c r="J23" s="15">
        <f t="shared" si="16"/>
        <v>10420.32</v>
      </c>
      <c r="K23" s="15">
        <f t="shared" si="17"/>
        <v>455.94</v>
      </c>
      <c r="L23" s="15">
        <f t="shared" si="18"/>
        <v>5210.16</v>
      </c>
      <c r="M23" s="15">
        <f t="shared" si="9"/>
        <v>5210.16</v>
      </c>
      <c r="N23" s="15">
        <f t="shared" si="10"/>
        <v>195.33</v>
      </c>
      <c r="O23" s="15">
        <f t="shared" si="11"/>
        <v>1302.54</v>
      </c>
      <c r="P23" s="15">
        <v>0</v>
      </c>
      <c r="Q23" s="15">
        <f t="shared" si="15"/>
        <v>390.83</v>
      </c>
      <c r="R23" s="15">
        <f t="shared" si="12"/>
        <v>23185.28</v>
      </c>
      <c r="S23" s="15">
        <f t="shared" si="13"/>
        <v>33241.97</v>
      </c>
      <c r="T23" s="15">
        <f t="shared" si="14"/>
        <v>56427.25</v>
      </c>
    </row>
    <row r="24" ht="40" customHeight="1" spans="1:20">
      <c r="A24" s="13">
        <v>22</v>
      </c>
      <c r="B24" s="17" t="s">
        <v>39</v>
      </c>
      <c r="C24" s="13">
        <v>4</v>
      </c>
      <c r="D24" s="13">
        <f t="shared" si="3"/>
        <v>9400</v>
      </c>
      <c r="E24" s="15">
        <f t="shared" si="4"/>
        <v>2451.84</v>
      </c>
      <c r="F24" s="15">
        <f t="shared" si="5"/>
        <v>107.28</v>
      </c>
      <c r="G24" s="15">
        <f t="shared" si="6"/>
        <v>1225.92</v>
      </c>
      <c r="H24" s="15">
        <f t="shared" si="7"/>
        <v>30.64</v>
      </c>
      <c r="I24" s="15">
        <f t="shared" si="8"/>
        <v>3815.68</v>
      </c>
      <c r="J24" s="15">
        <f t="shared" si="16"/>
        <v>2451.84</v>
      </c>
      <c r="K24" s="15">
        <f t="shared" si="17"/>
        <v>107.28</v>
      </c>
      <c r="L24" s="15">
        <f t="shared" si="18"/>
        <v>1225.92</v>
      </c>
      <c r="M24" s="15">
        <f t="shared" si="9"/>
        <v>1225.92</v>
      </c>
      <c r="N24" s="15">
        <f t="shared" si="10"/>
        <v>45.96</v>
      </c>
      <c r="O24" s="15">
        <f t="shared" si="11"/>
        <v>306.48</v>
      </c>
      <c r="P24" s="15">
        <v>0</v>
      </c>
      <c r="Q24" s="15">
        <f t="shared" si="15"/>
        <v>30.64</v>
      </c>
      <c r="R24" s="15">
        <f t="shared" si="12"/>
        <v>5394.04</v>
      </c>
      <c r="S24" s="15">
        <f t="shared" si="13"/>
        <v>7821.64</v>
      </c>
      <c r="T24" s="15">
        <f t="shared" si="14"/>
        <v>13215.68</v>
      </c>
    </row>
    <row r="25" ht="40" customHeight="1" spans="1:20">
      <c r="A25" s="13">
        <v>23</v>
      </c>
      <c r="B25" s="17" t="s">
        <v>40</v>
      </c>
      <c r="C25" s="13">
        <v>3</v>
      </c>
      <c r="D25" s="13">
        <f t="shared" si="3"/>
        <v>7050</v>
      </c>
      <c r="E25" s="15">
        <f t="shared" si="4"/>
        <v>1838.88</v>
      </c>
      <c r="F25" s="15">
        <f t="shared" si="5"/>
        <v>80.46</v>
      </c>
      <c r="G25" s="15">
        <f t="shared" si="6"/>
        <v>919.44</v>
      </c>
      <c r="H25" s="15">
        <f t="shared" si="7"/>
        <v>22.98</v>
      </c>
      <c r="I25" s="15">
        <f t="shared" si="8"/>
        <v>2861.76</v>
      </c>
      <c r="J25" s="15">
        <f t="shared" si="16"/>
        <v>1838.88</v>
      </c>
      <c r="K25" s="15">
        <f t="shared" si="17"/>
        <v>80.46</v>
      </c>
      <c r="L25" s="15">
        <f t="shared" si="18"/>
        <v>919.44</v>
      </c>
      <c r="M25" s="15">
        <f t="shared" si="9"/>
        <v>919.44</v>
      </c>
      <c r="N25" s="15">
        <f t="shared" si="10"/>
        <v>34.47</v>
      </c>
      <c r="O25" s="15">
        <f t="shared" si="11"/>
        <v>229.86</v>
      </c>
      <c r="P25" s="15">
        <v>0</v>
      </c>
      <c r="Q25" s="15">
        <f t="shared" si="15"/>
        <v>22.98</v>
      </c>
      <c r="R25" s="15">
        <f t="shared" si="12"/>
        <v>4045.53</v>
      </c>
      <c r="S25" s="15">
        <f t="shared" si="13"/>
        <v>5866.23</v>
      </c>
      <c r="T25" s="15">
        <f t="shared" si="14"/>
        <v>9911.76</v>
      </c>
    </row>
    <row r="26" ht="40" customHeight="1" spans="1:20">
      <c r="A26" s="13">
        <v>24</v>
      </c>
      <c r="B26" s="17" t="s">
        <v>41</v>
      </c>
      <c r="C26" s="13">
        <v>4</v>
      </c>
      <c r="D26" s="13">
        <f t="shared" si="3"/>
        <v>9400</v>
      </c>
      <c r="E26" s="15">
        <f t="shared" si="4"/>
        <v>2451.84</v>
      </c>
      <c r="F26" s="15">
        <f t="shared" si="5"/>
        <v>107.28</v>
      </c>
      <c r="G26" s="15">
        <f t="shared" si="6"/>
        <v>1225.92</v>
      </c>
      <c r="H26" s="15">
        <f t="shared" si="7"/>
        <v>30.64</v>
      </c>
      <c r="I26" s="15">
        <f t="shared" si="8"/>
        <v>3815.68</v>
      </c>
      <c r="J26" s="15">
        <f t="shared" si="16"/>
        <v>2451.84</v>
      </c>
      <c r="K26" s="15">
        <f t="shared" si="17"/>
        <v>107.28</v>
      </c>
      <c r="L26" s="15">
        <f t="shared" si="18"/>
        <v>1225.92</v>
      </c>
      <c r="M26" s="15">
        <f t="shared" si="9"/>
        <v>1225.92</v>
      </c>
      <c r="N26" s="15">
        <f t="shared" si="10"/>
        <v>45.96</v>
      </c>
      <c r="O26" s="15">
        <f t="shared" si="11"/>
        <v>306.48</v>
      </c>
      <c r="P26" s="15">
        <v>0</v>
      </c>
      <c r="Q26" s="15">
        <f t="shared" si="15"/>
        <v>30.64</v>
      </c>
      <c r="R26" s="15">
        <f t="shared" si="12"/>
        <v>5394.04</v>
      </c>
      <c r="S26" s="15">
        <f t="shared" si="13"/>
        <v>7821.64</v>
      </c>
      <c r="T26" s="15">
        <f t="shared" si="14"/>
        <v>13215.68</v>
      </c>
    </row>
    <row r="27" ht="40" customHeight="1" spans="1:20">
      <c r="A27" s="13">
        <v>25</v>
      </c>
      <c r="B27" s="14" t="s">
        <v>42</v>
      </c>
      <c r="C27" s="13">
        <v>9</v>
      </c>
      <c r="D27" s="13">
        <f t="shared" si="3"/>
        <v>21150</v>
      </c>
      <c r="E27" s="15">
        <f t="shared" si="4"/>
        <v>5516.64</v>
      </c>
      <c r="F27" s="15">
        <f t="shared" si="5"/>
        <v>241.38</v>
      </c>
      <c r="G27" s="15">
        <f t="shared" si="6"/>
        <v>2758.32</v>
      </c>
      <c r="H27" s="15">
        <f t="shared" si="7"/>
        <v>68.94</v>
      </c>
      <c r="I27" s="15">
        <f t="shared" si="8"/>
        <v>8585.28</v>
      </c>
      <c r="J27" s="15">
        <f t="shared" si="16"/>
        <v>5516.64</v>
      </c>
      <c r="K27" s="15">
        <f t="shared" si="17"/>
        <v>241.38</v>
      </c>
      <c r="L27" s="15">
        <f t="shared" si="18"/>
        <v>2758.32</v>
      </c>
      <c r="M27" s="15">
        <f t="shared" si="9"/>
        <v>2758.32</v>
      </c>
      <c r="N27" s="15">
        <f t="shared" si="10"/>
        <v>103.41</v>
      </c>
      <c r="O27" s="15">
        <f t="shared" si="11"/>
        <v>689.58</v>
      </c>
      <c r="P27" s="15">
        <v>0</v>
      </c>
      <c r="Q27" s="15">
        <f t="shared" si="15"/>
        <v>68.94</v>
      </c>
      <c r="R27" s="15">
        <f t="shared" si="12"/>
        <v>12136.59</v>
      </c>
      <c r="S27" s="15">
        <f t="shared" si="13"/>
        <v>17598.69</v>
      </c>
      <c r="T27" s="15">
        <f t="shared" si="14"/>
        <v>29735.28</v>
      </c>
    </row>
    <row r="28" ht="40" customHeight="1" spans="1:20">
      <c r="A28" s="13">
        <v>26</v>
      </c>
      <c r="B28" s="14" t="s">
        <v>43</v>
      </c>
      <c r="C28" s="13">
        <v>10</v>
      </c>
      <c r="D28" s="13">
        <f t="shared" si="3"/>
        <v>23500</v>
      </c>
      <c r="E28" s="15">
        <f t="shared" si="4"/>
        <v>6129.6</v>
      </c>
      <c r="F28" s="15">
        <f t="shared" si="5"/>
        <v>268.2</v>
      </c>
      <c r="G28" s="15">
        <f t="shared" si="6"/>
        <v>3064.8</v>
      </c>
      <c r="H28" s="15">
        <f t="shared" si="7"/>
        <v>76.6</v>
      </c>
      <c r="I28" s="15">
        <f t="shared" si="8"/>
        <v>9539.2</v>
      </c>
      <c r="J28" s="15">
        <f t="shared" si="16"/>
        <v>6129.6</v>
      </c>
      <c r="K28" s="15">
        <f t="shared" si="17"/>
        <v>268.2</v>
      </c>
      <c r="L28" s="15">
        <f t="shared" si="18"/>
        <v>3064.8</v>
      </c>
      <c r="M28" s="15">
        <f t="shared" si="9"/>
        <v>3064.8</v>
      </c>
      <c r="N28" s="15">
        <f t="shared" si="10"/>
        <v>114.9</v>
      </c>
      <c r="O28" s="15">
        <f t="shared" si="11"/>
        <v>766.2</v>
      </c>
      <c r="P28" s="15">
        <v>0</v>
      </c>
      <c r="Q28" s="15">
        <f t="shared" si="15"/>
        <v>76.6</v>
      </c>
      <c r="R28" s="15">
        <f t="shared" si="12"/>
        <v>13485.1</v>
      </c>
      <c r="S28" s="15">
        <f t="shared" si="13"/>
        <v>19554.1</v>
      </c>
      <c r="T28" s="15">
        <f t="shared" si="14"/>
        <v>33039.2</v>
      </c>
    </row>
    <row r="29" ht="40" customHeight="1" spans="1:20">
      <c r="A29" s="13">
        <v>27</v>
      </c>
      <c r="B29" s="17" t="s">
        <v>44</v>
      </c>
      <c r="C29" s="13">
        <v>26</v>
      </c>
      <c r="D29" s="13">
        <f t="shared" si="3"/>
        <v>61100</v>
      </c>
      <c r="E29" s="15">
        <f t="shared" si="4"/>
        <v>15936.96</v>
      </c>
      <c r="F29" s="15">
        <f t="shared" si="5"/>
        <v>697.32</v>
      </c>
      <c r="G29" s="15">
        <f t="shared" si="6"/>
        <v>7968.48</v>
      </c>
      <c r="H29" s="15">
        <f t="shared" si="7"/>
        <v>199.16</v>
      </c>
      <c r="I29" s="15">
        <f t="shared" si="8"/>
        <v>24801.92</v>
      </c>
      <c r="J29" s="15">
        <f t="shared" si="16"/>
        <v>15936.96</v>
      </c>
      <c r="K29" s="15">
        <f t="shared" si="17"/>
        <v>697.32</v>
      </c>
      <c r="L29" s="15">
        <f t="shared" si="18"/>
        <v>7968.48</v>
      </c>
      <c r="M29" s="15">
        <f t="shared" si="9"/>
        <v>7968.48</v>
      </c>
      <c r="N29" s="15">
        <f t="shared" si="10"/>
        <v>298.74</v>
      </c>
      <c r="O29" s="15">
        <f t="shared" si="11"/>
        <v>1992.12</v>
      </c>
      <c r="P29" s="15">
        <v>0</v>
      </c>
      <c r="Q29" s="15">
        <f t="shared" si="15"/>
        <v>199.16</v>
      </c>
      <c r="R29" s="15">
        <f t="shared" si="12"/>
        <v>35061.26</v>
      </c>
      <c r="S29" s="15">
        <f t="shared" si="13"/>
        <v>50840.66</v>
      </c>
      <c r="T29" s="15">
        <f t="shared" si="14"/>
        <v>85901.92</v>
      </c>
    </row>
    <row r="30" ht="40" customHeight="1" spans="1:20">
      <c r="A30" s="13">
        <v>28</v>
      </c>
      <c r="B30" s="14" t="s">
        <v>45</v>
      </c>
      <c r="C30" s="13">
        <v>13</v>
      </c>
      <c r="D30" s="13">
        <f t="shared" si="3"/>
        <v>30550</v>
      </c>
      <c r="E30" s="15">
        <f t="shared" si="4"/>
        <v>7968.48</v>
      </c>
      <c r="F30" s="15">
        <f t="shared" si="5"/>
        <v>348.66</v>
      </c>
      <c r="G30" s="15">
        <f t="shared" si="6"/>
        <v>3984.24</v>
      </c>
      <c r="H30" s="15">
        <f t="shared" si="7"/>
        <v>99.58</v>
      </c>
      <c r="I30" s="15">
        <f t="shared" si="8"/>
        <v>12400.96</v>
      </c>
      <c r="J30" s="15">
        <f t="shared" si="16"/>
        <v>7968.48</v>
      </c>
      <c r="K30" s="15">
        <f t="shared" si="17"/>
        <v>348.66</v>
      </c>
      <c r="L30" s="15">
        <f t="shared" si="18"/>
        <v>3984.24</v>
      </c>
      <c r="M30" s="15">
        <f t="shared" si="9"/>
        <v>3984.24</v>
      </c>
      <c r="N30" s="15">
        <f t="shared" si="10"/>
        <v>149.37</v>
      </c>
      <c r="O30" s="15">
        <f t="shared" si="11"/>
        <v>996.06</v>
      </c>
      <c r="P30" s="15">
        <v>0</v>
      </c>
      <c r="Q30" s="15">
        <f t="shared" si="15"/>
        <v>99.58</v>
      </c>
      <c r="R30" s="15">
        <f t="shared" si="12"/>
        <v>17530.63</v>
      </c>
      <c r="S30" s="15">
        <f t="shared" si="13"/>
        <v>25420.33</v>
      </c>
      <c r="T30" s="15">
        <f t="shared" si="14"/>
        <v>42950.96</v>
      </c>
    </row>
    <row r="31" ht="40" customHeight="1" spans="1:20">
      <c r="A31" s="13">
        <v>29</v>
      </c>
      <c r="B31" s="14" t="s">
        <v>46</v>
      </c>
      <c r="C31" s="13">
        <v>5</v>
      </c>
      <c r="D31" s="13">
        <f t="shared" si="3"/>
        <v>11750</v>
      </c>
      <c r="E31" s="15">
        <f t="shared" si="4"/>
        <v>3064.8</v>
      </c>
      <c r="F31" s="15">
        <f t="shared" si="5"/>
        <v>134.1</v>
      </c>
      <c r="G31" s="15">
        <f t="shared" si="6"/>
        <v>1532.4</v>
      </c>
      <c r="H31" s="15">
        <f t="shared" si="7"/>
        <v>38.3</v>
      </c>
      <c r="I31" s="15">
        <f t="shared" si="8"/>
        <v>4769.6</v>
      </c>
      <c r="J31" s="15">
        <f t="shared" si="16"/>
        <v>3064.8</v>
      </c>
      <c r="K31" s="15">
        <f t="shared" si="17"/>
        <v>134.1</v>
      </c>
      <c r="L31" s="15">
        <f t="shared" si="18"/>
        <v>1532.4</v>
      </c>
      <c r="M31" s="15">
        <f t="shared" si="9"/>
        <v>1532.4</v>
      </c>
      <c r="N31" s="15">
        <f t="shared" si="10"/>
        <v>57.45</v>
      </c>
      <c r="O31" s="15">
        <f t="shared" si="11"/>
        <v>383.1</v>
      </c>
      <c r="P31" s="15">
        <v>0</v>
      </c>
      <c r="Q31" s="15">
        <f t="shared" si="15"/>
        <v>38.3</v>
      </c>
      <c r="R31" s="15">
        <f t="shared" si="12"/>
        <v>6742.55</v>
      </c>
      <c r="S31" s="15">
        <f t="shared" si="13"/>
        <v>9777.05</v>
      </c>
      <c r="T31" s="15">
        <f t="shared" si="14"/>
        <v>16519.6</v>
      </c>
    </row>
    <row r="32" ht="40" customHeight="1" spans="1:20">
      <c r="A32" s="13">
        <v>30</v>
      </c>
      <c r="B32" s="16" t="s">
        <v>47</v>
      </c>
      <c r="C32" s="13">
        <v>16</v>
      </c>
      <c r="D32" s="13">
        <f t="shared" si="3"/>
        <v>37600</v>
      </c>
      <c r="E32" s="15">
        <f t="shared" si="4"/>
        <v>9807.36</v>
      </c>
      <c r="F32" s="15">
        <f t="shared" si="5"/>
        <v>429.12</v>
      </c>
      <c r="G32" s="15">
        <f t="shared" si="6"/>
        <v>4903.68</v>
      </c>
      <c r="H32" s="15">
        <f t="shared" si="7"/>
        <v>122.56</v>
      </c>
      <c r="I32" s="15">
        <f t="shared" si="8"/>
        <v>15262.72</v>
      </c>
      <c r="J32" s="15">
        <f t="shared" si="16"/>
        <v>9807.36</v>
      </c>
      <c r="K32" s="15">
        <f t="shared" si="17"/>
        <v>429.12</v>
      </c>
      <c r="L32" s="15">
        <f t="shared" si="18"/>
        <v>4903.68</v>
      </c>
      <c r="M32" s="15">
        <f t="shared" si="9"/>
        <v>4903.68</v>
      </c>
      <c r="N32" s="15">
        <f t="shared" si="10"/>
        <v>183.84</v>
      </c>
      <c r="O32" s="15">
        <f t="shared" si="11"/>
        <v>1225.92</v>
      </c>
      <c r="P32" s="15">
        <v>0</v>
      </c>
      <c r="Q32" s="15">
        <f t="shared" si="15"/>
        <v>122.56</v>
      </c>
      <c r="R32" s="15">
        <f t="shared" si="12"/>
        <v>21576.16</v>
      </c>
      <c r="S32" s="15">
        <f t="shared" si="13"/>
        <v>31286.56</v>
      </c>
      <c r="T32" s="15">
        <f t="shared" si="14"/>
        <v>52862.72</v>
      </c>
    </row>
    <row r="33" ht="40" customHeight="1" spans="1:20">
      <c r="A33" s="13">
        <v>31</v>
      </c>
      <c r="B33" s="16" t="s">
        <v>48</v>
      </c>
      <c r="C33" s="13">
        <v>4</v>
      </c>
      <c r="D33" s="13">
        <f t="shared" si="3"/>
        <v>9400</v>
      </c>
      <c r="E33" s="15">
        <f t="shared" si="4"/>
        <v>2451.84</v>
      </c>
      <c r="F33" s="15">
        <f t="shared" si="5"/>
        <v>107.28</v>
      </c>
      <c r="G33" s="15">
        <f t="shared" si="6"/>
        <v>1225.92</v>
      </c>
      <c r="H33" s="15">
        <f t="shared" si="7"/>
        <v>30.64</v>
      </c>
      <c r="I33" s="15">
        <f t="shared" si="8"/>
        <v>3815.68</v>
      </c>
      <c r="J33" s="15">
        <f t="shared" si="16"/>
        <v>2451.84</v>
      </c>
      <c r="K33" s="15">
        <f t="shared" si="17"/>
        <v>107.28</v>
      </c>
      <c r="L33" s="15">
        <f t="shared" si="18"/>
        <v>1225.92</v>
      </c>
      <c r="M33" s="15">
        <f t="shared" si="9"/>
        <v>1225.92</v>
      </c>
      <c r="N33" s="15">
        <f t="shared" si="10"/>
        <v>45.96</v>
      </c>
      <c r="O33" s="15">
        <f t="shared" si="11"/>
        <v>306.48</v>
      </c>
      <c r="P33" s="15">
        <v>0</v>
      </c>
      <c r="Q33" s="15">
        <f t="shared" si="15"/>
        <v>30.64</v>
      </c>
      <c r="R33" s="15">
        <f t="shared" si="12"/>
        <v>5394.04</v>
      </c>
      <c r="S33" s="15">
        <f t="shared" si="13"/>
        <v>7821.64</v>
      </c>
      <c r="T33" s="15">
        <f t="shared" si="14"/>
        <v>13215.68</v>
      </c>
    </row>
    <row r="34" ht="40" customHeight="1" spans="1:20">
      <c r="A34" s="13">
        <v>32</v>
      </c>
      <c r="B34" s="17" t="s">
        <v>49</v>
      </c>
      <c r="C34" s="13">
        <v>9</v>
      </c>
      <c r="D34" s="13">
        <f t="shared" si="3"/>
        <v>21150</v>
      </c>
      <c r="E34" s="15">
        <f t="shared" si="4"/>
        <v>5516.64</v>
      </c>
      <c r="F34" s="15">
        <f t="shared" si="5"/>
        <v>241.38</v>
      </c>
      <c r="G34" s="15">
        <f t="shared" si="6"/>
        <v>2758.32</v>
      </c>
      <c r="H34" s="15">
        <f t="shared" si="7"/>
        <v>68.94</v>
      </c>
      <c r="I34" s="15">
        <f t="shared" si="8"/>
        <v>8585.28</v>
      </c>
      <c r="J34" s="15">
        <f t="shared" si="16"/>
        <v>5516.64</v>
      </c>
      <c r="K34" s="15">
        <f t="shared" si="17"/>
        <v>241.38</v>
      </c>
      <c r="L34" s="15">
        <f t="shared" si="18"/>
        <v>2758.32</v>
      </c>
      <c r="M34" s="15">
        <f t="shared" si="9"/>
        <v>2758.32</v>
      </c>
      <c r="N34" s="15">
        <f t="shared" si="10"/>
        <v>103.41</v>
      </c>
      <c r="O34" s="15">
        <f t="shared" si="11"/>
        <v>689.58</v>
      </c>
      <c r="P34" s="15">
        <v>0</v>
      </c>
      <c r="Q34" s="15">
        <f t="shared" si="15"/>
        <v>68.94</v>
      </c>
      <c r="R34" s="15">
        <f t="shared" si="12"/>
        <v>12136.59</v>
      </c>
      <c r="S34" s="15">
        <f t="shared" si="13"/>
        <v>17598.69</v>
      </c>
      <c r="T34" s="15">
        <f t="shared" si="14"/>
        <v>29735.28</v>
      </c>
    </row>
    <row r="35" ht="40" customHeight="1" spans="1:20">
      <c r="A35" s="13">
        <v>33</v>
      </c>
      <c r="B35" s="18" t="s">
        <v>50</v>
      </c>
      <c r="C35" s="13">
        <v>3</v>
      </c>
      <c r="D35" s="13">
        <f t="shared" si="3"/>
        <v>7050</v>
      </c>
      <c r="E35" s="15">
        <f t="shared" si="4"/>
        <v>1838.88</v>
      </c>
      <c r="F35" s="15">
        <f t="shared" si="5"/>
        <v>80.46</v>
      </c>
      <c r="G35" s="15">
        <f t="shared" si="6"/>
        <v>919.44</v>
      </c>
      <c r="H35" s="15">
        <f t="shared" si="7"/>
        <v>22.98</v>
      </c>
      <c r="I35" s="15">
        <f t="shared" si="8"/>
        <v>2861.76</v>
      </c>
      <c r="J35" s="15">
        <f t="shared" si="16"/>
        <v>1838.88</v>
      </c>
      <c r="K35" s="15">
        <f t="shared" si="17"/>
        <v>80.46</v>
      </c>
      <c r="L35" s="15">
        <f t="shared" si="18"/>
        <v>919.44</v>
      </c>
      <c r="M35" s="15">
        <f t="shared" si="9"/>
        <v>919.44</v>
      </c>
      <c r="N35" s="15">
        <f t="shared" si="10"/>
        <v>34.47</v>
      </c>
      <c r="O35" s="15">
        <f t="shared" si="11"/>
        <v>229.86</v>
      </c>
      <c r="P35" s="15">
        <v>0</v>
      </c>
      <c r="Q35" s="15">
        <f t="shared" si="15"/>
        <v>22.98</v>
      </c>
      <c r="R35" s="15">
        <f t="shared" si="12"/>
        <v>4045.53</v>
      </c>
      <c r="S35" s="15">
        <f t="shared" si="13"/>
        <v>5866.23</v>
      </c>
      <c r="T35" s="15">
        <f t="shared" si="14"/>
        <v>9911.76</v>
      </c>
    </row>
    <row r="36" ht="40" customHeight="1" spans="1:20">
      <c r="A36" s="13">
        <v>34</v>
      </c>
      <c r="B36" s="18" t="s">
        <v>51</v>
      </c>
      <c r="C36" s="13">
        <v>7</v>
      </c>
      <c r="D36" s="13">
        <f t="shared" si="3"/>
        <v>16450</v>
      </c>
      <c r="E36" s="15">
        <f t="shared" si="4"/>
        <v>4290.72</v>
      </c>
      <c r="F36" s="15">
        <f t="shared" si="5"/>
        <v>187.74</v>
      </c>
      <c r="G36" s="15">
        <f t="shared" si="6"/>
        <v>2145.36</v>
      </c>
      <c r="H36" s="15">
        <f t="shared" si="7"/>
        <v>53.62</v>
      </c>
      <c r="I36" s="15">
        <f t="shared" si="8"/>
        <v>6677.44</v>
      </c>
      <c r="J36" s="15">
        <f t="shared" si="16"/>
        <v>4290.72</v>
      </c>
      <c r="K36" s="15">
        <f t="shared" si="17"/>
        <v>187.74</v>
      </c>
      <c r="L36" s="15">
        <f t="shared" si="18"/>
        <v>2145.36</v>
      </c>
      <c r="M36" s="15">
        <f t="shared" si="9"/>
        <v>2145.36</v>
      </c>
      <c r="N36" s="15">
        <f t="shared" si="10"/>
        <v>80.43</v>
      </c>
      <c r="O36" s="15">
        <f t="shared" si="11"/>
        <v>536.34</v>
      </c>
      <c r="P36" s="15">
        <v>0</v>
      </c>
      <c r="Q36" s="15">
        <f t="shared" si="15"/>
        <v>53.62</v>
      </c>
      <c r="R36" s="15">
        <f t="shared" si="12"/>
        <v>9439.57</v>
      </c>
      <c r="S36" s="15">
        <f t="shared" si="13"/>
        <v>13687.87</v>
      </c>
      <c r="T36" s="15">
        <f t="shared" si="14"/>
        <v>23127.44</v>
      </c>
    </row>
    <row r="37" ht="40" customHeight="1" spans="1:20">
      <c r="A37" s="13">
        <v>35</v>
      </c>
      <c r="B37" s="18" t="s">
        <v>52</v>
      </c>
      <c r="C37" s="13">
        <v>5</v>
      </c>
      <c r="D37" s="13">
        <f t="shared" si="3"/>
        <v>11750</v>
      </c>
      <c r="E37" s="15">
        <f t="shared" si="4"/>
        <v>3064.8</v>
      </c>
      <c r="F37" s="15">
        <f t="shared" si="5"/>
        <v>134.1</v>
      </c>
      <c r="G37" s="15">
        <f t="shared" si="6"/>
        <v>1532.4</v>
      </c>
      <c r="H37" s="15">
        <f t="shared" si="7"/>
        <v>38.3</v>
      </c>
      <c r="I37" s="15">
        <f t="shared" si="8"/>
        <v>4769.6</v>
      </c>
      <c r="J37" s="15">
        <f t="shared" si="16"/>
        <v>3064.8</v>
      </c>
      <c r="K37" s="15">
        <f t="shared" si="17"/>
        <v>134.1</v>
      </c>
      <c r="L37" s="15">
        <f t="shared" si="18"/>
        <v>1532.4</v>
      </c>
      <c r="M37" s="15">
        <f t="shared" si="9"/>
        <v>1532.4</v>
      </c>
      <c r="N37" s="15">
        <f t="shared" si="10"/>
        <v>57.45</v>
      </c>
      <c r="O37" s="15">
        <f t="shared" si="11"/>
        <v>383.1</v>
      </c>
      <c r="P37" s="15">
        <v>0</v>
      </c>
      <c r="Q37" s="15">
        <f t="shared" si="15"/>
        <v>38.3</v>
      </c>
      <c r="R37" s="15">
        <f t="shared" si="12"/>
        <v>6742.55</v>
      </c>
      <c r="S37" s="15">
        <f t="shared" si="13"/>
        <v>9777.05</v>
      </c>
      <c r="T37" s="15">
        <f t="shared" si="14"/>
        <v>16519.6</v>
      </c>
    </row>
    <row r="38" ht="40" customHeight="1" spans="1:20">
      <c r="A38" s="13">
        <v>36</v>
      </c>
      <c r="B38" s="17" t="s">
        <v>53</v>
      </c>
      <c r="C38" s="13">
        <v>6</v>
      </c>
      <c r="D38" s="13">
        <f t="shared" si="3"/>
        <v>14100</v>
      </c>
      <c r="E38" s="15">
        <f t="shared" si="4"/>
        <v>3677.76</v>
      </c>
      <c r="F38" s="15">
        <f t="shared" si="5"/>
        <v>160.92</v>
      </c>
      <c r="G38" s="15">
        <f t="shared" si="6"/>
        <v>1838.88</v>
      </c>
      <c r="H38" s="15">
        <f t="shared" si="7"/>
        <v>45.96</v>
      </c>
      <c r="I38" s="15">
        <f t="shared" si="8"/>
        <v>5723.52</v>
      </c>
      <c r="J38" s="15">
        <f t="shared" si="16"/>
        <v>3677.76</v>
      </c>
      <c r="K38" s="15">
        <f t="shared" si="17"/>
        <v>160.92</v>
      </c>
      <c r="L38" s="15">
        <f t="shared" si="18"/>
        <v>1838.88</v>
      </c>
      <c r="M38" s="15">
        <f t="shared" si="9"/>
        <v>1838.88</v>
      </c>
      <c r="N38" s="15">
        <f t="shared" si="10"/>
        <v>68.94</v>
      </c>
      <c r="O38" s="15">
        <f t="shared" si="11"/>
        <v>459.72</v>
      </c>
      <c r="P38" s="15">
        <v>0</v>
      </c>
      <c r="Q38" s="15">
        <f t="shared" si="15"/>
        <v>45.96</v>
      </c>
      <c r="R38" s="15">
        <f t="shared" si="12"/>
        <v>8091.06</v>
      </c>
      <c r="S38" s="15">
        <f t="shared" si="13"/>
        <v>11732.46</v>
      </c>
      <c r="T38" s="15">
        <f t="shared" si="14"/>
        <v>19823.52</v>
      </c>
    </row>
    <row r="39" ht="40" customHeight="1" spans="1:20">
      <c r="A39" s="13">
        <v>37</v>
      </c>
      <c r="B39" s="19" t="s">
        <v>54</v>
      </c>
      <c r="C39" s="13">
        <v>28</v>
      </c>
      <c r="D39" s="13">
        <f t="shared" si="3"/>
        <v>65800</v>
      </c>
      <c r="E39" s="15">
        <f t="shared" si="4"/>
        <v>17162.88</v>
      </c>
      <c r="F39" s="15">
        <f t="shared" si="5"/>
        <v>750.96</v>
      </c>
      <c r="G39" s="15">
        <f t="shared" si="6"/>
        <v>8581.44</v>
      </c>
      <c r="H39" s="15">
        <f t="shared" si="7"/>
        <v>214.48</v>
      </c>
      <c r="I39" s="15">
        <f t="shared" si="8"/>
        <v>26709.76</v>
      </c>
      <c r="J39" s="15">
        <f t="shared" si="16"/>
        <v>17162.88</v>
      </c>
      <c r="K39" s="15">
        <f t="shared" si="17"/>
        <v>750.96</v>
      </c>
      <c r="L39" s="15">
        <f t="shared" si="18"/>
        <v>8581.44</v>
      </c>
      <c r="M39" s="15">
        <f t="shared" si="9"/>
        <v>8581.44</v>
      </c>
      <c r="N39" s="15">
        <f t="shared" si="10"/>
        <v>321.72</v>
      </c>
      <c r="O39" s="15">
        <f t="shared" si="11"/>
        <v>2145.36</v>
      </c>
      <c r="P39" s="15">
        <v>0</v>
      </c>
      <c r="Q39" s="15">
        <f t="shared" si="15"/>
        <v>214.48</v>
      </c>
      <c r="R39" s="15">
        <f t="shared" si="12"/>
        <v>37758.28</v>
      </c>
      <c r="S39" s="15">
        <f t="shared" si="13"/>
        <v>54751.48</v>
      </c>
      <c r="T39" s="15">
        <f t="shared" si="14"/>
        <v>92509.76</v>
      </c>
    </row>
    <row r="40" ht="40" customHeight="1" spans="1:20">
      <c r="A40" s="13">
        <v>38</v>
      </c>
      <c r="B40" s="16" t="s">
        <v>55</v>
      </c>
      <c r="C40" s="13">
        <v>19</v>
      </c>
      <c r="D40" s="13">
        <f t="shared" si="3"/>
        <v>44650</v>
      </c>
      <c r="E40" s="15">
        <f t="shared" si="4"/>
        <v>11646.24</v>
      </c>
      <c r="F40" s="15">
        <f t="shared" si="5"/>
        <v>509.58</v>
      </c>
      <c r="G40" s="15">
        <f t="shared" si="6"/>
        <v>5823.12</v>
      </c>
      <c r="H40" s="15">
        <f t="shared" si="7"/>
        <v>145.54</v>
      </c>
      <c r="I40" s="15">
        <f t="shared" si="8"/>
        <v>18124.48</v>
      </c>
      <c r="J40" s="15">
        <f t="shared" si="16"/>
        <v>11646.24</v>
      </c>
      <c r="K40" s="15">
        <f t="shared" si="17"/>
        <v>509.58</v>
      </c>
      <c r="L40" s="15">
        <f t="shared" si="18"/>
        <v>5823.12</v>
      </c>
      <c r="M40" s="15">
        <f t="shared" si="9"/>
        <v>5823.12</v>
      </c>
      <c r="N40" s="15">
        <f t="shared" si="10"/>
        <v>218.31</v>
      </c>
      <c r="O40" s="15">
        <f t="shared" si="11"/>
        <v>1455.78</v>
      </c>
      <c r="P40" s="15">
        <v>0</v>
      </c>
      <c r="Q40" s="15">
        <f t="shared" si="15"/>
        <v>145.54</v>
      </c>
      <c r="R40" s="15">
        <f t="shared" si="12"/>
        <v>25621.69</v>
      </c>
      <c r="S40" s="15">
        <f t="shared" si="13"/>
        <v>37152.79</v>
      </c>
      <c r="T40" s="15">
        <f t="shared" si="14"/>
        <v>62774.48</v>
      </c>
    </row>
    <row r="41" ht="40" customHeight="1" spans="1:20">
      <c r="A41" s="13">
        <v>39</v>
      </c>
      <c r="B41" s="16" t="s">
        <v>56</v>
      </c>
      <c r="C41" s="13">
        <v>1</v>
      </c>
      <c r="D41" s="13">
        <f t="shared" si="3"/>
        <v>2350</v>
      </c>
      <c r="E41" s="15">
        <f t="shared" si="4"/>
        <v>612.96</v>
      </c>
      <c r="F41" s="15">
        <f t="shared" si="5"/>
        <v>26.82</v>
      </c>
      <c r="G41" s="15">
        <f t="shared" si="6"/>
        <v>306.48</v>
      </c>
      <c r="H41" s="15">
        <f t="shared" si="7"/>
        <v>7.66</v>
      </c>
      <c r="I41" s="15">
        <f t="shared" si="8"/>
        <v>953.92</v>
      </c>
      <c r="J41" s="15">
        <f t="shared" si="16"/>
        <v>612.96</v>
      </c>
      <c r="K41" s="15">
        <f t="shared" si="17"/>
        <v>26.82</v>
      </c>
      <c r="L41" s="15">
        <f t="shared" si="18"/>
        <v>306.48</v>
      </c>
      <c r="M41" s="15">
        <f t="shared" si="9"/>
        <v>306.48</v>
      </c>
      <c r="N41" s="15">
        <f t="shared" si="10"/>
        <v>11.49</v>
      </c>
      <c r="O41" s="15">
        <f t="shared" si="11"/>
        <v>76.62</v>
      </c>
      <c r="P41" s="15">
        <v>0</v>
      </c>
      <c r="Q41" s="15">
        <f t="shared" si="15"/>
        <v>7.66</v>
      </c>
      <c r="R41" s="15">
        <f t="shared" si="12"/>
        <v>1348.51</v>
      </c>
      <c r="S41" s="15">
        <f t="shared" si="13"/>
        <v>1955.41</v>
      </c>
      <c r="T41" s="15">
        <f t="shared" si="14"/>
        <v>3303.92</v>
      </c>
    </row>
    <row r="42" ht="40" customHeight="1" spans="1:20">
      <c r="A42" s="13">
        <v>40</v>
      </c>
      <c r="B42" s="16" t="s">
        <v>57</v>
      </c>
      <c r="C42" s="13">
        <v>2</v>
      </c>
      <c r="D42" s="13">
        <f t="shared" si="3"/>
        <v>4700</v>
      </c>
      <c r="E42" s="15">
        <f t="shared" si="4"/>
        <v>1225.92</v>
      </c>
      <c r="F42" s="15">
        <f t="shared" si="5"/>
        <v>53.64</v>
      </c>
      <c r="G42" s="15">
        <f t="shared" si="6"/>
        <v>612.96</v>
      </c>
      <c r="H42" s="15">
        <f t="shared" si="7"/>
        <v>15.32</v>
      </c>
      <c r="I42" s="15">
        <f t="shared" si="8"/>
        <v>1907.84</v>
      </c>
      <c r="J42" s="15">
        <f t="shared" si="16"/>
        <v>1225.92</v>
      </c>
      <c r="K42" s="15">
        <f t="shared" si="17"/>
        <v>53.64</v>
      </c>
      <c r="L42" s="15">
        <f t="shared" si="18"/>
        <v>612.96</v>
      </c>
      <c r="M42" s="15">
        <f t="shared" si="9"/>
        <v>612.96</v>
      </c>
      <c r="N42" s="15">
        <f t="shared" si="10"/>
        <v>22.98</v>
      </c>
      <c r="O42" s="15">
        <f t="shared" si="11"/>
        <v>153.24</v>
      </c>
      <c r="P42" s="15">
        <v>0</v>
      </c>
      <c r="Q42" s="15">
        <f t="shared" si="15"/>
        <v>15.32</v>
      </c>
      <c r="R42" s="15">
        <f t="shared" si="12"/>
        <v>2697.02</v>
      </c>
      <c r="S42" s="15">
        <f t="shared" si="13"/>
        <v>3910.82</v>
      </c>
      <c r="T42" s="15">
        <f t="shared" si="14"/>
        <v>6607.84</v>
      </c>
    </row>
    <row r="43" ht="40" customHeight="1" spans="1:20">
      <c r="A43" s="13">
        <v>41</v>
      </c>
      <c r="B43" s="16" t="s">
        <v>58</v>
      </c>
      <c r="C43" s="13">
        <v>10</v>
      </c>
      <c r="D43" s="13">
        <f t="shared" si="3"/>
        <v>23500</v>
      </c>
      <c r="E43" s="15">
        <f t="shared" si="4"/>
        <v>6129.6</v>
      </c>
      <c r="F43" s="15">
        <f t="shared" si="5"/>
        <v>268.2</v>
      </c>
      <c r="G43" s="15">
        <f t="shared" si="6"/>
        <v>3064.8</v>
      </c>
      <c r="H43" s="15">
        <f t="shared" si="7"/>
        <v>76.6</v>
      </c>
      <c r="I43" s="15">
        <f t="shared" si="8"/>
        <v>9539.2</v>
      </c>
      <c r="J43" s="15">
        <f t="shared" si="16"/>
        <v>6129.6</v>
      </c>
      <c r="K43" s="15">
        <f t="shared" si="17"/>
        <v>268.2</v>
      </c>
      <c r="L43" s="15">
        <f t="shared" si="18"/>
        <v>3064.8</v>
      </c>
      <c r="M43" s="15">
        <f t="shared" si="9"/>
        <v>3064.8</v>
      </c>
      <c r="N43" s="15">
        <f t="shared" si="10"/>
        <v>114.9</v>
      </c>
      <c r="O43" s="15">
        <f t="shared" si="11"/>
        <v>766.2</v>
      </c>
      <c r="P43" s="15">
        <v>0</v>
      </c>
      <c r="Q43" s="15">
        <f t="shared" si="15"/>
        <v>76.6</v>
      </c>
      <c r="R43" s="15">
        <f t="shared" si="12"/>
        <v>13485.1</v>
      </c>
      <c r="S43" s="15">
        <f t="shared" si="13"/>
        <v>19554.1</v>
      </c>
      <c r="T43" s="15">
        <f t="shared" si="14"/>
        <v>33039.2</v>
      </c>
    </row>
    <row r="44" ht="40" customHeight="1" spans="1:20">
      <c r="A44" s="13">
        <v>42</v>
      </c>
      <c r="B44" s="16" t="s">
        <v>59</v>
      </c>
      <c r="C44" s="13">
        <v>2</v>
      </c>
      <c r="D44" s="13">
        <f t="shared" si="3"/>
        <v>4700</v>
      </c>
      <c r="E44" s="15">
        <f t="shared" si="4"/>
        <v>1225.92</v>
      </c>
      <c r="F44" s="15">
        <f t="shared" si="5"/>
        <v>53.64</v>
      </c>
      <c r="G44" s="15">
        <f t="shared" si="6"/>
        <v>612.96</v>
      </c>
      <c r="H44" s="15">
        <f t="shared" si="7"/>
        <v>15.32</v>
      </c>
      <c r="I44" s="15">
        <f t="shared" si="8"/>
        <v>1907.84</v>
      </c>
      <c r="J44" s="15">
        <f t="shared" si="16"/>
        <v>1225.92</v>
      </c>
      <c r="K44" s="15">
        <f t="shared" si="17"/>
        <v>53.64</v>
      </c>
      <c r="L44" s="15">
        <f t="shared" si="18"/>
        <v>612.96</v>
      </c>
      <c r="M44" s="15">
        <f t="shared" si="9"/>
        <v>612.96</v>
      </c>
      <c r="N44" s="15">
        <f t="shared" si="10"/>
        <v>22.98</v>
      </c>
      <c r="O44" s="15">
        <f t="shared" si="11"/>
        <v>153.24</v>
      </c>
      <c r="P44" s="15">
        <v>0</v>
      </c>
      <c r="Q44" s="15">
        <f t="shared" si="15"/>
        <v>15.32</v>
      </c>
      <c r="R44" s="15">
        <f t="shared" si="12"/>
        <v>2697.02</v>
      </c>
      <c r="S44" s="15">
        <f t="shared" si="13"/>
        <v>3910.82</v>
      </c>
      <c r="T44" s="15">
        <f t="shared" si="14"/>
        <v>6607.84</v>
      </c>
    </row>
    <row r="45" ht="40" customHeight="1" spans="1:20">
      <c r="A45" s="13">
        <v>43</v>
      </c>
      <c r="B45" s="16" t="s">
        <v>60</v>
      </c>
      <c r="C45" s="13">
        <v>12</v>
      </c>
      <c r="D45" s="13">
        <f t="shared" ref="D45:D66" si="19">2350*C45</f>
        <v>28200</v>
      </c>
      <c r="E45" s="15">
        <f t="shared" ref="E45:E66" si="20">612.96*C45</f>
        <v>7355.52</v>
      </c>
      <c r="F45" s="15">
        <f t="shared" ref="F45:F66" si="21">26.82*C45</f>
        <v>321.84</v>
      </c>
      <c r="G45" s="15">
        <f t="shared" ref="G45:G66" si="22">306.48*C45</f>
        <v>3677.76</v>
      </c>
      <c r="H45" s="15">
        <f t="shared" ref="H45:H66" si="23">7.66*C45</f>
        <v>91.92</v>
      </c>
      <c r="I45" s="15">
        <f t="shared" ref="I45:I80" si="24">SUM(E45:H45)</f>
        <v>11447.04</v>
      </c>
      <c r="J45" s="15">
        <f t="shared" si="16"/>
        <v>7355.52</v>
      </c>
      <c r="K45" s="15">
        <f t="shared" si="17"/>
        <v>321.84</v>
      </c>
      <c r="L45" s="15">
        <f t="shared" si="18"/>
        <v>3677.76</v>
      </c>
      <c r="M45" s="15">
        <f t="shared" ref="M45:M66" si="25">306.48*C45</f>
        <v>3677.76</v>
      </c>
      <c r="N45" s="15">
        <f t="shared" ref="N45:N66" si="26">11.49*C45</f>
        <v>137.88</v>
      </c>
      <c r="O45" s="15">
        <f t="shared" ref="O45:O66" si="27">76.62*C45</f>
        <v>919.44</v>
      </c>
      <c r="P45" s="15">
        <v>0</v>
      </c>
      <c r="Q45" s="15">
        <f t="shared" ref="Q45:Q67" si="28">H45</f>
        <v>91.92</v>
      </c>
      <c r="R45" s="15">
        <f t="shared" ref="R45:R80" si="29">SUM(J45:Q45)</f>
        <v>16182.12</v>
      </c>
      <c r="S45" s="15">
        <f t="shared" ref="S45:S66" si="30">D45-M45-N45-O45-P45</f>
        <v>23464.92</v>
      </c>
      <c r="T45" s="15">
        <f t="shared" ref="T45:T80" si="31">D45+I45</f>
        <v>39647.04</v>
      </c>
    </row>
    <row r="46" ht="40" customHeight="1" spans="1:20">
      <c r="A46" s="13">
        <v>44</v>
      </c>
      <c r="B46" s="16" t="s">
        <v>61</v>
      </c>
      <c r="C46" s="13">
        <v>4</v>
      </c>
      <c r="D46" s="13">
        <f t="shared" si="19"/>
        <v>9400</v>
      </c>
      <c r="E46" s="15">
        <f t="shared" si="20"/>
        <v>2451.84</v>
      </c>
      <c r="F46" s="15">
        <f t="shared" si="21"/>
        <v>107.28</v>
      </c>
      <c r="G46" s="15">
        <f t="shared" si="22"/>
        <v>1225.92</v>
      </c>
      <c r="H46" s="15">
        <f t="shared" si="23"/>
        <v>30.64</v>
      </c>
      <c r="I46" s="15">
        <f t="shared" si="24"/>
        <v>3815.68</v>
      </c>
      <c r="J46" s="15">
        <f t="shared" si="16"/>
        <v>2451.84</v>
      </c>
      <c r="K46" s="15">
        <f t="shared" si="17"/>
        <v>107.28</v>
      </c>
      <c r="L46" s="15">
        <f t="shared" si="18"/>
        <v>1225.92</v>
      </c>
      <c r="M46" s="15">
        <f t="shared" si="25"/>
        <v>1225.92</v>
      </c>
      <c r="N46" s="15">
        <f t="shared" si="26"/>
        <v>45.96</v>
      </c>
      <c r="O46" s="15">
        <f t="shared" si="27"/>
        <v>306.48</v>
      </c>
      <c r="P46" s="15">
        <v>0</v>
      </c>
      <c r="Q46" s="15">
        <f t="shared" si="28"/>
        <v>30.64</v>
      </c>
      <c r="R46" s="15">
        <f t="shared" si="29"/>
        <v>5394.04</v>
      </c>
      <c r="S46" s="15">
        <f t="shared" si="30"/>
        <v>7821.64</v>
      </c>
      <c r="T46" s="15">
        <f t="shared" si="31"/>
        <v>13215.68</v>
      </c>
    </row>
    <row r="47" ht="40" customHeight="1" spans="1:20">
      <c r="A47" s="13">
        <v>45</v>
      </c>
      <c r="B47" s="16" t="s">
        <v>62</v>
      </c>
      <c r="C47" s="13">
        <v>3</v>
      </c>
      <c r="D47" s="13">
        <f t="shared" si="19"/>
        <v>7050</v>
      </c>
      <c r="E47" s="15">
        <f t="shared" si="20"/>
        <v>1838.88</v>
      </c>
      <c r="F47" s="15">
        <f t="shared" si="21"/>
        <v>80.46</v>
      </c>
      <c r="G47" s="15">
        <f t="shared" si="22"/>
        <v>919.44</v>
      </c>
      <c r="H47" s="15">
        <f t="shared" si="23"/>
        <v>22.98</v>
      </c>
      <c r="I47" s="15">
        <f t="shared" si="24"/>
        <v>2861.76</v>
      </c>
      <c r="J47" s="15">
        <f t="shared" si="16"/>
        <v>1838.88</v>
      </c>
      <c r="K47" s="15">
        <f t="shared" si="17"/>
        <v>80.46</v>
      </c>
      <c r="L47" s="15">
        <f t="shared" si="18"/>
        <v>919.44</v>
      </c>
      <c r="M47" s="15">
        <f t="shared" si="25"/>
        <v>919.44</v>
      </c>
      <c r="N47" s="15">
        <f t="shared" si="26"/>
        <v>34.47</v>
      </c>
      <c r="O47" s="15">
        <f t="shared" si="27"/>
        <v>229.86</v>
      </c>
      <c r="P47" s="15">
        <v>0</v>
      </c>
      <c r="Q47" s="15">
        <f t="shared" si="28"/>
        <v>22.98</v>
      </c>
      <c r="R47" s="15">
        <f t="shared" si="29"/>
        <v>4045.53</v>
      </c>
      <c r="S47" s="15">
        <f t="shared" si="30"/>
        <v>5866.23</v>
      </c>
      <c r="T47" s="15">
        <f t="shared" si="31"/>
        <v>9911.76</v>
      </c>
    </row>
    <row r="48" ht="40" customHeight="1" spans="1:20">
      <c r="A48" s="13">
        <v>46</v>
      </c>
      <c r="B48" s="16" t="s">
        <v>63</v>
      </c>
      <c r="C48" s="13">
        <v>9</v>
      </c>
      <c r="D48" s="13">
        <f t="shared" si="19"/>
        <v>21150</v>
      </c>
      <c r="E48" s="15">
        <f t="shared" si="20"/>
        <v>5516.64</v>
      </c>
      <c r="F48" s="15">
        <f t="shared" si="21"/>
        <v>241.38</v>
      </c>
      <c r="G48" s="15">
        <f t="shared" si="22"/>
        <v>2758.32</v>
      </c>
      <c r="H48" s="15">
        <f t="shared" si="23"/>
        <v>68.94</v>
      </c>
      <c r="I48" s="15">
        <f t="shared" si="24"/>
        <v>8585.28</v>
      </c>
      <c r="J48" s="15">
        <f t="shared" si="16"/>
        <v>5516.64</v>
      </c>
      <c r="K48" s="15">
        <f t="shared" si="17"/>
        <v>241.38</v>
      </c>
      <c r="L48" s="15">
        <f t="shared" si="18"/>
        <v>2758.32</v>
      </c>
      <c r="M48" s="15">
        <f t="shared" si="25"/>
        <v>2758.32</v>
      </c>
      <c r="N48" s="15">
        <f t="shared" si="26"/>
        <v>103.41</v>
      </c>
      <c r="O48" s="15">
        <f t="shared" si="27"/>
        <v>689.58</v>
      </c>
      <c r="P48" s="15">
        <v>0</v>
      </c>
      <c r="Q48" s="15">
        <f t="shared" si="28"/>
        <v>68.94</v>
      </c>
      <c r="R48" s="15">
        <f t="shared" si="29"/>
        <v>12136.59</v>
      </c>
      <c r="S48" s="15">
        <f t="shared" si="30"/>
        <v>17598.69</v>
      </c>
      <c r="T48" s="15">
        <f t="shared" si="31"/>
        <v>29735.28</v>
      </c>
    </row>
    <row r="49" ht="40" customHeight="1" spans="1:20">
      <c r="A49" s="13">
        <v>47</v>
      </c>
      <c r="B49" s="16" t="s">
        <v>64</v>
      </c>
      <c r="C49" s="13">
        <v>3</v>
      </c>
      <c r="D49" s="13">
        <f t="shared" si="19"/>
        <v>7050</v>
      </c>
      <c r="E49" s="15">
        <f t="shared" si="20"/>
        <v>1838.88</v>
      </c>
      <c r="F49" s="15">
        <f t="shared" si="21"/>
        <v>80.46</v>
      </c>
      <c r="G49" s="15">
        <f t="shared" si="22"/>
        <v>919.44</v>
      </c>
      <c r="H49" s="15">
        <f t="shared" si="23"/>
        <v>22.98</v>
      </c>
      <c r="I49" s="15">
        <f t="shared" si="24"/>
        <v>2861.76</v>
      </c>
      <c r="J49" s="15">
        <f t="shared" si="16"/>
        <v>1838.88</v>
      </c>
      <c r="K49" s="15">
        <f t="shared" si="17"/>
        <v>80.46</v>
      </c>
      <c r="L49" s="15">
        <f t="shared" si="18"/>
        <v>919.44</v>
      </c>
      <c r="M49" s="15">
        <f t="shared" si="25"/>
        <v>919.44</v>
      </c>
      <c r="N49" s="15">
        <f t="shared" si="26"/>
        <v>34.47</v>
      </c>
      <c r="O49" s="15">
        <f t="shared" si="27"/>
        <v>229.86</v>
      </c>
      <c r="P49" s="15">
        <v>0</v>
      </c>
      <c r="Q49" s="15">
        <f t="shared" si="28"/>
        <v>22.98</v>
      </c>
      <c r="R49" s="15">
        <f t="shared" si="29"/>
        <v>4045.53</v>
      </c>
      <c r="S49" s="15">
        <f t="shared" si="30"/>
        <v>5866.23</v>
      </c>
      <c r="T49" s="15">
        <f t="shared" si="31"/>
        <v>9911.76</v>
      </c>
    </row>
    <row r="50" ht="40" customHeight="1" spans="1:20">
      <c r="A50" s="13">
        <v>48</v>
      </c>
      <c r="B50" s="16" t="s">
        <v>65</v>
      </c>
      <c r="C50" s="13">
        <v>1</v>
      </c>
      <c r="D50" s="13">
        <f t="shared" si="19"/>
        <v>2350</v>
      </c>
      <c r="E50" s="15">
        <f t="shared" si="20"/>
        <v>612.96</v>
      </c>
      <c r="F50" s="15">
        <f t="shared" si="21"/>
        <v>26.82</v>
      </c>
      <c r="G50" s="15">
        <f t="shared" si="22"/>
        <v>306.48</v>
      </c>
      <c r="H50" s="15">
        <f t="shared" si="23"/>
        <v>7.66</v>
      </c>
      <c r="I50" s="15">
        <f t="shared" si="24"/>
        <v>953.92</v>
      </c>
      <c r="J50" s="15">
        <f t="shared" si="16"/>
        <v>612.96</v>
      </c>
      <c r="K50" s="15">
        <f t="shared" si="17"/>
        <v>26.82</v>
      </c>
      <c r="L50" s="15">
        <f t="shared" si="18"/>
        <v>306.48</v>
      </c>
      <c r="M50" s="15">
        <f t="shared" si="25"/>
        <v>306.48</v>
      </c>
      <c r="N50" s="15">
        <f t="shared" si="26"/>
        <v>11.49</v>
      </c>
      <c r="O50" s="15">
        <f t="shared" si="27"/>
        <v>76.62</v>
      </c>
      <c r="P50" s="15">
        <v>0</v>
      </c>
      <c r="Q50" s="15">
        <f t="shared" si="28"/>
        <v>7.66</v>
      </c>
      <c r="R50" s="15">
        <f t="shared" si="29"/>
        <v>1348.51</v>
      </c>
      <c r="S50" s="15">
        <f t="shared" si="30"/>
        <v>1955.41</v>
      </c>
      <c r="T50" s="15">
        <f t="shared" si="31"/>
        <v>3303.92</v>
      </c>
    </row>
    <row r="51" ht="40" customHeight="1" spans="1:20">
      <c r="A51" s="13">
        <v>49</v>
      </c>
      <c r="B51" s="16" t="s">
        <v>66</v>
      </c>
      <c r="C51" s="13">
        <v>1</v>
      </c>
      <c r="D51" s="13">
        <f t="shared" si="19"/>
        <v>2350</v>
      </c>
      <c r="E51" s="15">
        <f t="shared" si="20"/>
        <v>612.96</v>
      </c>
      <c r="F51" s="15">
        <f t="shared" si="21"/>
        <v>26.82</v>
      </c>
      <c r="G51" s="15">
        <f t="shared" si="22"/>
        <v>306.48</v>
      </c>
      <c r="H51" s="15">
        <f t="shared" si="23"/>
        <v>7.66</v>
      </c>
      <c r="I51" s="15">
        <f t="shared" si="24"/>
        <v>953.92</v>
      </c>
      <c r="J51" s="15">
        <f t="shared" si="16"/>
        <v>612.96</v>
      </c>
      <c r="K51" s="15">
        <f t="shared" si="17"/>
        <v>26.82</v>
      </c>
      <c r="L51" s="15">
        <f t="shared" si="18"/>
        <v>306.48</v>
      </c>
      <c r="M51" s="15">
        <f t="shared" si="25"/>
        <v>306.48</v>
      </c>
      <c r="N51" s="15">
        <f t="shared" si="26"/>
        <v>11.49</v>
      </c>
      <c r="O51" s="15">
        <f t="shared" si="27"/>
        <v>76.62</v>
      </c>
      <c r="P51" s="15">
        <v>0</v>
      </c>
      <c r="Q51" s="15">
        <f t="shared" si="28"/>
        <v>7.66</v>
      </c>
      <c r="R51" s="15">
        <f t="shared" si="29"/>
        <v>1348.51</v>
      </c>
      <c r="S51" s="15">
        <f t="shared" si="30"/>
        <v>1955.41</v>
      </c>
      <c r="T51" s="15">
        <f t="shared" si="31"/>
        <v>3303.92</v>
      </c>
    </row>
    <row r="52" ht="40" customHeight="1" spans="1:20">
      <c r="A52" s="13">
        <v>50</v>
      </c>
      <c r="B52" s="16" t="s">
        <v>67</v>
      </c>
      <c r="C52" s="13">
        <v>1</v>
      </c>
      <c r="D52" s="13">
        <f t="shared" si="19"/>
        <v>2350</v>
      </c>
      <c r="E52" s="15">
        <f t="shared" si="20"/>
        <v>612.96</v>
      </c>
      <c r="F52" s="15">
        <f t="shared" si="21"/>
        <v>26.82</v>
      </c>
      <c r="G52" s="15">
        <f t="shared" si="22"/>
        <v>306.48</v>
      </c>
      <c r="H52" s="15">
        <f t="shared" si="23"/>
        <v>7.66</v>
      </c>
      <c r="I52" s="15">
        <f t="shared" si="24"/>
        <v>953.92</v>
      </c>
      <c r="J52" s="15">
        <f t="shared" si="16"/>
        <v>612.96</v>
      </c>
      <c r="K52" s="15">
        <f t="shared" si="17"/>
        <v>26.82</v>
      </c>
      <c r="L52" s="15">
        <f t="shared" si="18"/>
        <v>306.48</v>
      </c>
      <c r="M52" s="15">
        <f t="shared" si="25"/>
        <v>306.48</v>
      </c>
      <c r="N52" s="15">
        <f t="shared" si="26"/>
        <v>11.49</v>
      </c>
      <c r="O52" s="15">
        <f t="shared" si="27"/>
        <v>76.62</v>
      </c>
      <c r="P52" s="15">
        <v>0</v>
      </c>
      <c r="Q52" s="15">
        <f t="shared" si="28"/>
        <v>7.66</v>
      </c>
      <c r="R52" s="15">
        <f t="shared" si="29"/>
        <v>1348.51</v>
      </c>
      <c r="S52" s="15">
        <f t="shared" si="30"/>
        <v>1955.41</v>
      </c>
      <c r="T52" s="15">
        <f t="shared" si="31"/>
        <v>3303.92</v>
      </c>
    </row>
    <row r="53" ht="40" customHeight="1" spans="1:20">
      <c r="A53" s="13">
        <v>51</v>
      </c>
      <c r="B53" s="16" t="s">
        <v>68</v>
      </c>
      <c r="C53" s="13">
        <v>2</v>
      </c>
      <c r="D53" s="13">
        <f t="shared" si="19"/>
        <v>4700</v>
      </c>
      <c r="E53" s="15">
        <f t="shared" si="20"/>
        <v>1225.92</v>
      </c>
      <c r="F53" s="15">
        <f t="shared" si="21"/>
        <v>53.64</v>
      </c>
      <c r="G53" s="15">
        <f t="shared" si="22"/>
        <v>612.96</v>
      </c>
      <c r="H53" s="15">
        <f t="shared" si="23"/>
        <v>15.32</v>
      </c>
      <c r="I53" s="15">
        <f t="shared" si="24"/>
        <v>1907.84</v>
      </c>
      <c r="J53" s="15">
        <f t="shared" si="16"/>
        <v>1225.92</v>
      </c>
      <c r="K53" s="15">
        <f t="shared" si="17"/>
        <v>53.64</v>
      </c>
      <c r="L53" s="15">
        <f t="shared" si="18"/>
        <v>612.96</v>
      </c>
      <c r="M53" s="15">
        <f t="shared" si="25"/>
        <v>612.96</v>
      </c>
      <c r="N53" s="15">
        <f t="shared" si="26"/>
        <v>22.98</v>
      </c>
      <c r="O53" s="15">
        <f t="shared" si="27"/>
        <v>153.24</v>
      </c>
      <c r="P53" s="15">
        <v>0</v>
      </c>
      <c r="Q53" s="15">
        <f t="shared" si="28"/>
        <v>15.32</v>
      </c>
      <c r="R53" s="15">
        <f t="shared" si="29"/>
        <v>2697.02</v>
      </c>
      <c r="S53" s="15">
        <f t="shared" si="30"/>
        <v>3910.82</v>
      </c>
      <c r="T53" s="15">
        <f t="shared" si="31"/>
        <v>6607.84</v>
      </c>
    </row>
    <row r="54" ht="40" customHeight="1" spans="1:20">
      <c r="A54" s="13">
        <v>52</v>
      </c>
      <c r="B54" s="16" t="s">
        <v>69</v>
      </c>
      <c r="C54" s="13">
        <v>3</v>
      </c>
      <c r="D54" s="13">
        <f t="shared" si="19"/>
        <v>7050</v>
      </c>
      <c r="E54" s="15">
        <f t="shared" si="20"/>
        <v>1838.88</v>
      </c>
      <c r="F54" s="15">
        <f t="shared" si="21"/>
        <v>80.46</v>
      </c>
      <c r="G54" s="15">
        <f t="shared" si="22"/>
        <v>919.44</v>
      </c>
      <c r="H54" s="15">
        <f t="shared" si="23"/>
        <v>22.98</v>
      </c>
      <c r="I54" s="15">
        <f t="shared" si="24"/>
        <v>2861.76</v>
      </c>
      <c r="J54" s="15">
        <f t="shared" si="16"/>
        <v>1838.88</v>
      </c>
      <c r="K54" s="15">
        <f t="shared" si="17"/>
        <v>80.46</v>
      </c>
      <c r="L54" s="15">
        <f t="shared" si="18"/>
        <v>919.44</v>
      </c>
      <c r="M54" s="15">
        <f t="shared" si="25"/>
        <v>919.44</v>
      </c>
      <c r="N54" s="15">
        <f t="shared" si="26"/>
        <v>34.47</v>
      </c>
      <c r="O54" s="15">
        <f t="shared" si="27"/>
        <v>229.86</v>
      </c>
      <c r="P54" s="15">
        <v>0</v>
      </c>
      <c r="Q54" s="15">
        <f t="shared" si="28"/>
        <v>22.98</v>
      </c>
      <c r="R54" s="15">
        <f t="shared" si="29"/>
        <v>4045.53</v>
      </c>
      <c r="S54" s="15">
        <f t="shared" si="30"/>
        <v>5866.23</v>
      </c>
      <c r="T54" s="15">
        <f t="shared" si="31"/>
        <v>9911.76</v>
      </c>
    </row>
    <row r="55" ht="40" customHeight="1" spans="1:20">
      <c r="A55" s="13">
        <v>53</v>
      </c>
      <c r="B55" s="16" t="s">
        <v>70</v>
      </c>
      <c r="C55" s="13">
        <v>1</v>
      </c>
      <c r="D55" s="13">
        <f t="shared" si="19"/>
        <v>2350</v>
      </c>
      <c r="E55" s="15">
        <f t="shared" si="20"/>
        <v>612.96</v>
      </c>
      <c r="F55" s="15">
        <f t="shared" si="21"/>
        <v>26.82</v>
      </c>
      <c r="G55" s="15">
        <f t="shared" si="22"/>
        <v>306.48</v>
      </c>
      <c r="H55" s="15">
        <f t="shared" si="23"/>
        <v>7.66</v>
      </c>
      <c r="I55" s="15">
        <f t="shared" si="24"/>
        <v>953.92</v>
      </c>
      <c r="J55" s="15">
        <f t="shared" si="16"/>
        <v>612.96</v>
      </c>
      <c r="K55" s="15">
        <f t="shared" si="17"/>
        <v>26.82</v>
      </c>
      <c r="L55" s="15">
        <f t="shared" si="18"/>
        <v>306.48</v>
      </c>
      <c r="M55" s="15">
        <f t="shared" si="25"/>
        <v>306.48</v>
      </c>
      <c r="N55" s="15">
        <f t="shared" si="26"/>
        <v>11.49</v>
      </c>
      <c r="O55" s="15">
        <f t="shared" si="27"/>
        <v>76.62</v>
      </c>
      <c r="P55" s="15">
        <v>0</v>
      </c>
      <c r="Q55" s="15">
        <f t="shared" si="28"/>
        <v>7.66</v>
      </c>
      <c r="R55" s="15">
        <f t="shared" si="29"/>
        <v>1348.51</v>
      </c>
      <c r="S55" s="15">
        <f t="shared" si="30"/>
        <v>1955.41</v>
      </c>
      <c r="T55" s="15">
        <f t="shared" si="31"/>
        <v>3303.92</v>
      </c>
    </row>
    <row r="56" ht="40" customHeight="1" spans="1:20">
      <c r="A56" s="13">
        <v>54</v>
      </c>
      <c r="B56" s="20" t="s">
        <v>71</v>
      </c>
      <c r="C56" s="13">
        <v>1</v>
      </c>
      <c r="D56" s="13">
        <f t="shared" si="19"/>
        <v>2350</v>
      </c>
      <c r="E56" s="15">
        <f t="shared" si="20"/>
        <v>612.96</v>
      </c>
      <c r="F56" s="15">
        <f t="shared" si="21"/>
        <v>26.82</v>
      </c>
      <c r="G56" s="15">
        <f t="shared" si="22"/>
        <v>306.48</v>
      </c>
      <c r="H56" s="15">
        <f t="shared" si="23"/>
        <v>7.66</v>
      </c>
      <c r="I56" s="15">
        <f t="shared" si="24"/>
        <v>953.92</v>
      </c>
      <c r="J56" s="15">
        <f t="shared" si="16"/>
        <v>612.96</v>
      </c>
      <c r="K56" s="15">
        <f t="shared" si="17"/>
        <v>26.82</v>
      </c>
      <c r="L56" s="15">
        <f t="shared" si="18"/>
        <v>306.48</v>
      </c>
      <c r="M56" s="15">
        <f t="shared" si="25"/>
        <v>306.48</v>
      </c>
      <c r="N56" s="15">
        <f t="shared" si="26"/>
        <v>11.49</v>
      </c>
      <c r="O56" s="15">
        <f t="shared" si="27"/>
        <v>76.62</v>
      </c>
      <c r="P56" s="15">
        <v>0</v>
      </c>
      <c r="Q56" s="15">
        <f t="shared" si="28"/>
        <v>7.66</v>
      </c>
      <c r="R56" s="15">
        <f t="shared" si="29"/>
        <v>1348.51</v>
      </c>
      <c r="S56" s="15">
        <f t="shared" si="30"/>
        <v>1955.41</v>
      </c>
      <c r="T56" s="15">
        <f t="shared" si="31"/>
        <v>3303.92</v>
      </c>
    </row>
    <row r="57" ht="40" customHeight="1" spans="1:20">
      <c r="A57" s="13">
        <v>55</v>
      </c>
      <c r="B57" s="16" t="s">
        <v>72</v>
      </c>
      <c r="C57" s="13">
        <v>3</v>
      </c>
      <c r="D57" s="13">
        <f t="shared" si="19"/>
        <v>7050</v>
      </c>
      <c r="E57" s="15">
        <f t="shared" si="20"/>
        <v>1838.88</v>
      </c>
      <c r="F57" s="15">
        <f t="shared" si="21"/>
        <v>80.46</v>
      </c>
      <c r="G57" s="15">
        <f t="shared" si="22"/>
        <v>919.44</v>
      </c>
      <c r="H57" s="15">
        <f t="shared" si="23"/>
        <v>22.98</v>
      </c>
      <c r="I57" s="15">
        <f t="shared" si="24"/>
        <v>2861.76</v>
      </c>
      <c r="J57" s="15">
        <f t="shared" si="16"/>
        <v>1838.88</v>
      </c>
      <c r="K57" s="15">
        <f t="shared" si="17"/>
        <v>80.46</v>
      </c>
      <c r="L57" s="15">
        <f t="shared" si="18"/>
        <v>919.44</v>
      </c>
      <c r="M57" s="15">
        <f t="shared" si="25"/>
        <v>919.44</v>
      </c>
      <c r="N57" s="15">
        <f t="shared" si="26"/>
        <v>34.47</v>
      </c>
      <c r="O57" s="15">
        <f t="shared" si="27"/>
        <v>229.86</v>
      </c>
      <c r="P57" s="15">
        <v>0</v>
      </c>
      <c r="Q57" s="15">
        <f t="shared" si="28"/>
        <v>22.98</v>
      </c>
      <c r="R57" s="15">
        <f t="shared" si="29"/>
        <v>4045.53</v>
      </c>
      <c r="S57" s="15">
        <f t="shared" si="30"/>
        <v>5866.23</v>
      </c>
      <c r="T57" s="15">
        <f t="shared" si="31"/>
        <v>9911.76</v>
      </c>
    </row>
    <row r="58" ht="40" customHeight="1" spans="1:20">
      <c r="A58" s="13">
        <v>56</v>
      </c>
      <c r="B58" s="16" t="s">
        <v>73</v>
      </c>
      <c r="C58" s="13">
        <v>1</v>
      </c>
      <c r="D58" s="13">
        <f t="shared" si="19"/>
        <v>2350</v>
      </c>
      <c r="E58" s="15">
        <f t="shared" si="20"/>
        <v>612.96</v>
      </c>
      <c r="F58" s="15">
        <f t="shared" si="21"/>
        <v>26.82</v>
      </c>
      <c r="G58" s="15">
        <f t="shared" si="22"/>
        <v>306.48</v>
      </c>
      <c r="H58" s="15">
        <f>15.32*C58</f>
        <v>15.32</v>
      </c>
      <c r="I58" s="15">
        <f t="shared" si="24"/>
        <v>961.58</v>
      </c>
      <c r="J58" s="15">
        <f t="shared" si="16"/>
        <v>612.96</v>
      </c>
      <c r="K58" s="15">
        <f t="shared" si="17"/>
        <v>26.82</v>
      </c>
      <c r="L58" s="15">
        <f t="shared" si="18"/>
        <v>306.48</v>
      </c>
      <c r="M58" s="15">
        <f t="shared" si="25"/>
        <v>306.48</v>
      </c>
      <c r="N58" s="15">
        <f t="shared" si="26"/>
        <v>11.49</v>
      </c>
      <c r="O58" s="15">
        <f t="shared" si="27"/>
        <v>76.62</v>
      </c>
      <c r="P58" s="15">
        <v>0</v>
      </c>
      <c r="Q58" s="15">
        <f t="shared" si="28"/>
        <v>15.32</v>
      </c>
      <c r="R58" s="15">
        <f t="shared" si="29"/>
        <v>1356.17</v>
      </c>
      <c r="S58" s="15">
        <f t="shared" si="30"/>
        <v>1955.41</v>
      </c>
      <c r="T58" s="15">
        <f t="shared" si="31"/>
        <v>3311.58</v>
      </c>
    </row>
    <row r="59" ht="40" customHeight="1" spans="1:20">
      <c r="A59" s="13">
        <v>57</v>
      </c>
      <c r="B59" s="16" t="s">
        <v>74</v>
      </c>
      <c r="C59" s="13">
        <v>1</v>
      </c>
      <c r="D59" s="13">
        <f t="shared" si="19"/>
        <v>2350</v>
      </c>
      <c r="E59" s="15">
        <f t="shared" si="20"/>
        <v>612.96</v>
      </c>
      <c r="F59" s="15">
        <f t="shared" si="21"/>
        <v>26.82</v>
      </c>
      <c r="G59" s="15">
        <f t="shared" si="22"/>
        <v>306.48</v>
      </c>
      <c r="H59" s="15">
        <f t="shared" si="23"/>
        <v>7.66</v>
      </c>
      <c r="I59" s="15">
        <f t="shared" si="24"/>
        <v>953.92</v>
      </c>
      <c r="J59" s="15">
        <f t="shared" si="16"/>
        <v>612.96</v>
      </c>
      <c r="K59" s="15">
        <f t="shared" si="17"/>
        <v>26.82</v>
      </c>
      <c r="L59" s="15">
        <f t="shared" si="18"/>
        <v>306.48</v>
      </c>
      <c r="M59" s="15">
        <f t="shared" si="25"/>
        <v>306.48</v>
      </c>
      <c r="N59" s="15">
        <f t="shared" si="26"/>
        <v>11.49</v>
      </c>
      <c r="O59" s="15">
        <f t="shared" si="27"/>
        <v>76.62</v>
      </c>
      <c r="P59" s="15">
        <v>0</v>
      </c>
      <c r="Q59" s="15">
        <f t="shared" si="28"/>
        <v>7.66</v>
      </c>
      <c r="R59" s="15">
        <f t="shared" si="29"/>
        <v>1348.51</v>
      </c>
      <c r="S59" s="15">
        <f t="shared" si="30"/>
        <v>1955.41</v>
      </c>
      <c r="T59" s="15">
        <f t="shared" si="31"/>
        <v>3303.92</v>
      </c>
    </row>
    <row r="60" ht="40" customHeight="1" spans="1:20">
      <c r="A60" s="13">
        <v>58</v>
      </c>
      <c r="B60" s="16" t="s">
        <v>75</v>
      </c>
      <c r="C60" s="13">
        <v>2</v>
      </c>
      <c r="D60" s="13">
        <f t="shared" si="19"/>
        <v>4700</v>
      </c>
      <c r="E60" s="15">
        <f t="shared" si="20"/>
        <v>1225.92</v>
      </c>
      <c r="F60" s="15">
        <f t="shared" si="21"/>
        <v>53.64</v>
      </c>
      <c r="G60" s="15">
        <f t="shared" si="22"/>
        <v>612.96</v>
      </c>
      <c r="H60" s="15">
        <f>15.32*C60</f>
        <v>30.64</v>
      </c>
      <c r="I60" s="15">
        <f t="shared" si="24"/>
        <v>1923.16</v>
      </c>
      <c r="J60" s="15">
        <f t="shared" si="16"/>
        <v>1225.92</v>
      </c>
      <c r="K60" s="15">
        <f t="shared" si="17"/>
        <v>53.64</v>
      </c>
      <c r="L60" s="15">
        <f t="shared" si="18"/>
        <v>612.96</v>
      </c>
      <c r="M60" s="15">
        <f t="shared" si="25"/>
        <v>612.96</v>
      </c>
      <c r="N60" s="15">
        <f t="shared" si="26"/>
        <v>22.98</v>
      </c>
      <c r="O60" s="15">
        <f t="shared" si="27"/>
        <v>153.24</v>
      </c>
      <c r="P60" s="15">
        <v>0</v>
      </c>
      <c r="Q60" s="15">
        <f t="shared" si="28"/>
        <v>30.64</v>
      </c>
      <c r="R60" s="15">
        <f t="shared" si="29"/>
        <v>2712.34</v>
      </c>
      <c r="S60" s="15">
        <f t="shared" si="30"/>
        <v>3910.82</v>
      </c>
      <c r="T60" s="15">
        <f t="shared" si="31"/>
        <v>6623.16</v>
      </c>
    </row>
    <row r="61" ht="40" customHeight="1" spans="1:20">
      <c r="A61" s="13">
        <v>59</v>
      </c>
      <c r="B61" s="16" t="s">
        <v>76</v>
      </c>
      <c r="C61" s="13">
        <v>2</v>
      </c>
      <c r="D61" s="13">
        <f t="shared" si="19"/>
        <v>4700</v>
      </c>
      <c r="E61" s="15">
        <f t="shared" si="20"/>
        <v>1225.92</v>
      </c>
      <c r="F61" s="15">
        <f t="shared" si="21"/>
        <v>53.64</v>
      </c>
      <c r="G61" s="15">
        <f t="shared" si="22"/>
        <v>612.96</v>
      </c>
      <c r="H61" s="15">
        <f t="shared" si="23"/>
        <v>15.32</v>
      </c>
      <c r="I61" s="15">
        <f t="shared" si="24"/>
        <v>1907.84</v>
      </c>
      <c r="J61" s="15">
        <f t="shared" si="16"/>
        <v>1225.92</v>
      </c>
      <c r="K61" s="15">
        <f t="shared" si="17"/>
        <v>53.64</v>
      </c>
      <c r="L61" s="15">
        <f t="shared" si="18"/>
        <v>612.96</v>
      </c>
      <c r="M61" s="15">
        <f t="shared" si="25"/>
        <v>612.96</v>
      </c>
      <c r="N61" s="15">
        <f t="shared" si="26"/>
        <v>22.98</v>
      </c>
      <c r="O61" s="15">
        <f t="shared" si="27"/>
        <v>153.24</v>
      </c>
      <c r="P61" s="15">
        <v>0</v>
      </c>
      <c r="Q61" s="15">
        <f t="shared" si="28"/>
        <v>15.32</v>
      </c>
      <c r="R61" s="15">
        <f t="shared" si="29"/>
        <v>2697.02</v>
      </c>
      <c r="S61" s="15">
        <f t="shared" si="30"/>
        <v>3910.82</v>
      </c>
      <c r="T61" s="15">
        <f t="shared" si="31"/>
        <v>6607.84</v>
      </c>
    </row>
    <row r="62" ht="40" customHeight="1" spans="1:20">
      <c r="A62" s="13">
        <v>60</v>
      </c>
      <c r="B62" s="16" t="s">
        <v>77</v>
      </c>
      <c r="C62" s="13">
        <v>2</v>
      </c>
      <c r="D62" s="13">
        <f t="shared" si="19"/>
        <v>4700</v>
      </c>
      <c r="E62" s="15">
        <f t="shared" si="20"/>
        <v>1225.92</v>
      </c>
      <c r="F62" s="15">
        <f t="shared" si="21"/>
        <v>53.64</v>
      </c>
      <c r="G62" s="15">
        <f t="shared" si="22"/>
        <v>612.96</v>
      </c>
      <c r="H62" s="15">
        <f t="shared" si="23"/>
        <v>15.32</v>
      </c>
      <c r="I62" s="15">
        <f t="shared" si="24"/>
        <v>1907.84</v>
      </c>
      <c r="J62" s="15">
        <f t="shared" si="16"/>
        <v>1225.92</v>
      </c>
      <c r="K62" s="15">
        <f t="shared" si="17"/>
        <v>53.64</v>
      </c>
      <c r="L62" s="15">
        <f t="shared" si="18"/>
        <v>612.96</v>
      </c>
      <c r="M62" s="15">
        <f t="shared" si="25"/>
        <v>612.96</v>
      </c>
      <c r="N62" s="15">
        <f t="shared" si="26"/>
        <v>22.98</v>
      </c>
      <c r="O62" s="15">
        <f t="shared" si="27"/>
        <v>153.24</v>
      </c>
      <c r="P62" s="15">
        <v>0</v>
      </c>
      <c r="Q62" s="15">
        <f t="shared" si="28"/>
        <v>15.32</v>
      </c>
      <c r="R62" s="15">
        <f t="shared" si="29"/>
        <v>2697.02</v>
      </c>
      <c r="S62" s="15">
        <f t="shared" si="30"/>
        <v>3910.82</v>
      </c>
      <c r="T62" s="15">
        <f t="shared" si="31"/>
        <v>6607.84</v>
      </c>
    </row>
    <row r="63" ht="40" customHeight="1" spans="1:20">
      <c r="A63" s="13">
        <v>61</v>
      </c>
      <c r="B63" s="16" t="s">
        <v>78</v>
      </c>
      <c r="C63" s="13">
        <v>4</v>
      </c>
      <c r="D63" s="13">
        <f t="shared" si="19"/>
        <v>9400</v>
      </c>
      <c r="E63" s="15">
        <f t="shared" si="20"/>
        <v>2451.84</v>
      </c>
      <c r="F63" s="15">
        <f t="shared" si="21"/>
        <v>107.28</v>
      </c>
      <c r="G63" s="15">
        <f t="shared" si="22"/>
        <v>1225.92</v>
      </c>
      <c r="H63" s="15">
        <f>15.32*C63</f>
        <v>61.28</v>
      </c>
      <c r="I63" s="15">
        <f t="shared" si="24"/>
        <v>3846.32</v>
      </c>
      <c r="J63" s="15">
        <f t="shared" si="16"/>
        <v>2451.84</v>
      </c>
      <c r="K63" s="15">
        <f t="shared" si="17"/>
        <v>107.28</v>
      </c>
      <c r="L63" s="15">
        <f t="shared" si="18"/>
        <v>1225.92</v>
      </c>
      <c r="M63" s="15">
        <f t="shared" si="25"/>
        <v>1225.92</v>
      </c>
      <c r="N63" s="15">
        <f t="shared" si="26"/>
        <v>45.96</v>
      </c>
      <c r="O63" s="15">
        <f t="shared" si="27"/>
        <v>306.48</v>
      </c>
      <c r="P63" s="15">
        <v>0</v>
      </c>
      <c r="Q63" s="15">
        <f t="shared" si="28"/>
        <v>61.28</v>
      </c>
      <c r="R63" s="15">
        <f t="shared" si="29"/>
        <v>5424.68</v>
      </c>
      <c r="S63" s="15">
        <f t="shared" si="30"/>
        <v>7821.64</v>
      </c>
      <c r="T63" s="15">
        <f t="shared" si="31"/>
        <v>13246.32</v>
      </c>
    </row>
    <row r="64" ht="40" customHeight="1" spans="1:20">
      <c r="A64" s="13">
        <v>62</v>
      </c>
      <c r="B64" s="16" t="s">
        <v>79</v>
      </c>
      <c r="C64" s="13">
        <v>3</v>
      </c>
      <c r="D64" s="13">
        <f t="shared" si="19"/>
        <v>7050</v>
      </c>
      <c r="E64" s="15">
        <f t="shared" si="20"/>
        <v>1838.88</v>
      </c>
      <c r="F64" s="15">
        <f t="shared" si="21"/>
        <v>80.46</v>
      </c>
      <c r="G64" s="15">
        <f t="shared" si="22"/>
        <v>919.44</v>
      </c>
      <c r="H64" s="15">
        <f t="shared" si="23"/>
        <v>22.98</v>
      </c>
      <c r="I64" s="15">
        <f t="shared" si="24"/>
        <v>2861.76</v>
      </c>
      <c r="J64" s="15">
        <f t="shared" si="16"/>
        <v>1838.88</v>
      </c>
      <c r="K64" s="15">
        <f t="shared" si="17"/>
        <v>80.46</v>
      </c>
      <c r="L64" s="15">
        <f t="shared" si="18"/>
        <v>919.44</v>
      </c>
      <c r="M64" s="15">
        <f t="shared" si="25"/>
        <v>919.44</v>
      </c>
      <c r="N64" s="15">
        <f t="shared" si="26"/>
        <v>34.47</v>
      </c>
      <c r="O64" s="15">
        <f t="shared" si="27"/>
        <v>229.86</v>
      </c>
      <c r="P64" s="15">
        <v>0</v>
      </c>
      <c r="Q64" s="15">
        <f t="shared" si="28"/>
        <v>22.98</v>
      </c>
      <c r="R64" s="15">
        <f t="shared" si="29"/>
        <v>4045.53</v>
      </c>
      <c r="S64" s="15">
        <f t="shared" si="30"/>
        <v>5866.23</v>
      </c>
      <c r="T64" s="15">
        <f t="shared" si="31"/>
        <v>9911.76</v>
      </c>
    </row>
    <row r="65" ht="40" customHeight="1" spans="1:20">
      <c r="A65" s="13">
        <v>63</v>
      </c>
      <c r="B65" s="16" t="s">
        <v>80</v>
      </c>
      <c r="C65" s="13">
        <v>1</v>
      </c>
      <c r="D65" s="13">
        <f t="shared" si="19"/>
        <v>2350</v>
      </c>
      <c r="E65" s="15">
        <f t="shared" si="20"/>
        <v>612.96</v>
      </c>
      <c r="F65" s="15">
        <f t="shared" si="21"/>
        <v>26.82</v>
      </c>
      <c r="G65" s="15">
        <f t="shared" si="22"/>
        <v>306.48</v>
      </c>
      <c r="H65" s="15">
        <f t="shared" si="23"/>
        <v>7.66</v>
      </c>
      <c r="I65" s="15">
        <f t="shared" si="24"/>
        <v>953.92</v>
      </c>
      <c r="J65" s="15">
        <f t="shared" si="16"/>
        <v>612.96</v>
      </c>
      <c r="K65" s="15">
        <f t="shared" si="17"/>
        <v>26.82</v>
      </c>
      <c r="L65" s="15">
        <f t="shared" si="18"/>
        <v>306.48</v>
      </c>
      <c r="M65" s="15">
        <f t="shared" si="25"/>
        <v>306.48</v>
      </c>
      <c r="N65" s="15">
        <f t="shared" si="26"/>
        <v>11.49</v>
      </c>
      <c r="O65" s="15">
        <f t="shared" si="27"/>
        <v>76.62</v>
      </c>
      <c r="P65" s="15">
        <v>0</v>
      </c>
      <c r="Q65" s="15">
        <f t="shared" si="28"/>
        <v>7.66</v>
      </c>
      <c r="R65" s="15">
        <f t="shared" si="29"/>
        <v>1348.51</v>
      </c>
      <c r="S65" s="15">
        <f t="shared" si="30"/>
        <v>1955.41</v>
      </c>
      <c r="T65" s="15">
        <f t="shared" si="31"/>
        <v>3303.92</v>
      </c>
    </row>
    <row r="66" ht="40" customHeight="1" spans="1:20">
      <c r="A66" s="13">
        <v>64</v>
      </c>
      <c r="B66" s="16" t="s">
        <v>81</v>
      </c>
      <c r="C66" s="13">
        <v>3</v>
      </c>
      <c r="D66" s="13">
        <f t="shared" si="19"/>
        <v>7050</v>
      </c>
      <c r="E66" s="15">
        <f t="shared" si="20"/>
        <v>1838.88</v>
      </c>
      <c r="F66" s="15">
        <f t="shared" si="21"/>
        <v>80.46</v>
      </c>
      <c r="G66" s="15">
        <f t="shared" si="22"/>
        <v>919.44</v>
      </c>
      <c r="H66" s="15">
        <f t="shared" si="23"/>
        <v>22.98</v>
      </c>
      <c r="I66" s="15">
        <f t="shared" si="24"/>
        <v>2861.76</v>
      </c>
      <c r="J66" s="15">
        <f t="shared" si="16"/>
        <v>1838.88</v>
      </c>
      <c r="K66" s="15">
        <f t="shared" si="17"/>
        <v>80.46</v>
      </c>
      <c r="L66" s="15">
        <f t="shared" si="18"/>
        <v>919.44</v>
      </c>
      <c r="M66" s="15">
        <f t="shared" si="25"/>
        <v>919.44</v>
      </c>
      <c r="N66" s="15">
        <f t="shared" si="26"/>
        <v>34.47</v>
      </c>
      <c r="O66" s="15">
        <f t="shared" si="27"/>
        <v>229.86</v>
      </c>
      <c r="P66" s="15">
        <v>0</v>
      </c>
      <c r="Q66" s="15">
        <f t="shared" si="28"/>
        <v>22.98</v>
      </c>
      <c r="R66" s="15">
        <f t="shared" si="29"/>
        <v>4045.53</v>
      </c>
      <c r="S66" s="15">
        <f t="shared" si="30"/>
        <v>5866.23</v>
      </c>
      <c r="T66" s="15">
        <f t="shared" si="31"/>
        <v>9911.76</v>
      </c>
    </row>
    <row r="67" ht="40" customHeight="1" spans="1:20">
      <c r="A67" s="13">
        <v>65</v>
      </c>
      <c r="B67" s="16" t="s">
        <v>82</v>
      </c>
      <c r="C67" s="13">
        <v>1</v>
      </c>
      <c r="D67" s="13">
        <f t="shared" ref="D67:D91" si="32">2350*C67</f>
        <v>2350</v>
      </c>
      <c r="E67" s="15">
        <f t="shared" ref="E67:E90" si="33">612.96*C67</f>
        <v>612.96</v>
      </c>
      <c r="F67" s="15">
        <f t="shared" ref="F67:F90" si="34">26.82*C67</f>
        <v>26.82</v>
      </c>
      <c r="G67" s="15">
        <f t="shared" ref="G67:G90" si="35">306.48*C67</f>
        <v>306.48</v>
      </c>
      <c r="H67" s="15">
        <f t="shared" ref="H67:H91" si="36">7.66*C67</f>
        <v>7.66</v>
      </c>
      <c r="I67" s="15">
        <f t="shared" si="24"/>
        <v>953.92</v>
      </c>
      <c r="J67" s="15">
        <f t="shared" si="16"/>
        <v>612.96</v>
      </c>
      <c r="K67" s="15">
        <f t="shared" si="17"/>
        <v>26.82</v>
      </c>
      <c r="L67" s="15">
        <f t="shared" si="18"/>
        <v>306.48</v>
      </c>
      <c r="M67" s="15">
        <f t="shared" ref="M67:M90" si="37">306.48*C67</f>
        <v>306.48</v>
      </c>
      <c r="N67" s="15">
        <f t="shared" ref="N67:N90" si="38">11.49*C67</f>
        <v>11.49</v>
      </c>
      <c r="O67" s="15">
        <f t="shared" ref="O67:O90" si="39">76.62*C67</f>
        <v>76.62</v>
      </c>
      <c r="P67" s="15">
        <v>0</v>
      </c>
      <c r="Q67" s="15">
        <f t="shared" si="28"/>
        <v>7.66</v>
      </c>
      <c r="R67" s="15">
        <f t="shared" si="29"/>
        <v>1348.51</v>
      </c>
      <c r="S67" s="15">
        <f t="shared" ref="S67:S91" si="40">D67-M67-N67-O67-P67</f>
        <v>1955.41</v>
      </c>
      <c r="T67" s="15">
        <f t="shared" si="31"/>
        <v>3303.92</v>
      </c>
    </row>
    <row r="68" ht="40" customHeight="1" spans="1:20">
      <c r="A68" s="13">
        <v>66</v>
      </c>
      <c r="B68" s="16" t="s">
        <v>83</v>
      </c>
      <c r="C68" s="13">
        <v>2</v>
      </c>
      <c r="D68" s="13">
        <f t="shared" si="32"/>
        <v>4700</v>
      </c>
      <c r="E68" s="15">
        <f t="shared" si="33"/>
        <v>1225.92</v>
      </c>
      <c r="F68" s="15">
        <f t="shared" si="34"/>
        <v>53.64</v>
      </c>
      <c r="G68" s="15">
        <f t="shared" si="35"/>
        <v>612.96</v>
      </c>
      <c r="H68" s="15">
        <f>15.32*C68</f>
        <v>30.64</v>
      </c>
      <c r="I68" s="15">
        <f t="shared" si="24"/>
        <v>1923.16</v>
      </c>
      <c r="J68" s="15">
        <f t="shared" si="16"/>
        <v>1225.92</v>
      </c>
      <c r="K68" s="15">
        <f t="shared" si="17"/>
        <v>53.64</v>
      </c>
      <c r="L68" s="15">
        <f t="shared" si="18"/>
        <v>612.96</v>
      </c>
      <c r="M68" s="15">
        <f t="shared" si="37"/>
        <v>612.96</v>
      </c>
      <c r="N68" s="15">
        <f t="shared" si="38"/>
        <v>22.98</v>
      </c>
      <c r="O68" s="15">
        <f t="shared" si="39"/>
        <v>153.24</v>
      </c>
      <c r="P68" s="15">
        <v>0</v>
      </c>
      <c r="Q68" s="15">
        <f t="shared" ref="Q68:Q90" si="41">H68</f>
        <v>30.64</v>
      </c>
      <c r="R68" s="15">
        <f t="shared" si="29"/>
        <v>2712.34</v>
      </c>
      <c r="S68" s="15">
        <f t="shared" si="40"/>
        <v>3910.82</v>
      </c>
      <c r="T68" s="15">
        <f t="shared" si="31"/>
        <v>6623.16</v>
      </c>
    </row>
    <row r="69" ht="40" customHeight="1" spans="1:20">
      <c r="A69" s="13">
        <v>67</v>
      </c>
      <c r="B69" s="16" t="s">
        <v>84</v>
      </c>
      <c r="C69" s="13">
        <v>1</v>
      </c>
      <c r="D69" s="13">
        <f t="shared" si="32"/>
        <v>2350</v>
      </c>
      <c r="E69" s="15">
        <f t="shared" si="33"/>
        <v>612.96</v>
      </c>
      <c r="F69" s="15">
        <f t="shared" si="34"/>
        <v>26.82</v>
      </c>
      <c r="G69" s="15">
        <f t="shared" si="35"/>
        <v>306.48</v>
      </c>
      <c r="H69" s="15">
        <f t="shared" si="36"/>
        <v>7.66</v>
      </c>
      <c r="I69" s="15">
        <f t="shared" si="24"/>
        <v>953.92</v>
      </c>
      <c r="J69" s="15">
        <f t="shared" si="16"/>
        <v>612.96</v>
      </c>
      <c r="K69" s="15">
        <f t="shared" si="17"/>
        <v>26.82</v>
      </c>
      <c r="L69" s="15">
        <f t="shared" si="18"/>
        <v>306.48</v>
      </c>
      <c r="M69" s="15">
        <f t="shared" si="37"/>
        <v>306.48</v>
      </c>
      <c r="N69" s="15">
        <f t="shared" si="38"/>
        <v>11.49</v>
      </c>
      <c r="O69" s="15">
        <f t="shared" si="39"/>
        <v>76.62</v>
      </c>
      <c r="P69" s="15">
        <v>0</v>
      </c>
      <c r="Q69" s="15">
        <f t="shared" si="41"/>
        <v>7.66</v>
      </c>
      <c r="R69" s="15">
        <f t="shared" si="29"/>
        <v>1348.51</v>
      </c>
      <c r="S69" s="15">
        <f t="shared" si="40"/>
        <v>1955.41</v>
      </c>
      <c r="T69" s="15">
        <f t="shared" si="31"/>
        <v>3303.92</v>
      </c>
    </row>
    <row r="70" ht="40" customHeight="1" spans="1:20">
      <c r="A70" s="13">
        <v>68</v>
      </c>
      <c r="B70" s="16" t="s">
        <v>85</v>
      </c>
      <c r="C70" s="13">
        <v>1</v>
      </c>
      <c r="D70" s="13">
        <f t="shared" si="32"/>
        <v>2350</v>
      </c>
      <c r="E70" s="15">
        <f t="shared" si="33"/>
        <v>612.96</v>
      </c>
      <c r="F70" s="15">
        <f t="shared" si="34"/>
        <v>26.82</v>
      </c>
      <c r="G70" s="15">
        <f t="shared" si="35"/>
        <v>306.48</v>
      </c>
      <c r="H70" s="15">
        <f t="shared" si="36"/>
        <v>7.66</v>
      </c>
      <c r="I70" s="15">
        <f t="shared" si="24"/>
        <v>953.92</v>
      </c>
      <c r="J70" s="15">
        <f t="shared" si="16"/>
        <v>612.96</v>
      </c>
      <c r="K70" s="15">
        <f t="shared" si="17"/>
        <v>26.82</v>
      </c>
      <c r="L70" s="15">
        <f t="shared" si="18"/>
        <v>306.48</v>
      </c>
      <c r="M70" s="15">
        <f t="shared" si="37"/>
        <v>306.48</v>
      </c>
      <c r="N70" s="15">
        <f t="shared" si="38"/>
        <v>11.49</v>
      </c>
      <c r="O70" s="15">
        <f t="shared" si="39"/>
        <v>76.62</v>
      </c>
      <c r="P70" s="15">
        <v>0</v>
      </c>
      <c r="Q70" s="15">
        <f t="shared" si="41"/>
        <v>7.66</v>
      </c>
      <c r="R70" s="15">
        <f t="shared" si="29"/>
        <v>1348.51</v>
      </c>
      <c r="S70" s="15">
        <f t="shared" si="40"/>
        <v>1955.41</v>
      </c>
      <c r="T70" s="15">
        <f t="shared" si="31"/>
        <v>3303.92</v>
      </c>
    </row>
    <row r="71" ht="40" customHeight="1" spans="1:20">
      <c r="A71" s="13">
        <v>69</v>
      </c>
      <c r="B71" s="16" t="s">
        <v>86</v>
      </c>
      <c r="C71" s="13">
        <v>1</v>
      </c>
      <c r="D71" s="13">
        <f t="shared" si="32"/>
        <v>2350</v>
      </c>
      <c r="E71" s="15">
        <f t="shared" si="33"/>
        <v>612.96</v>
      </c>
      <c r="F71" s="15">
        <f t="shared" si="34"/>
        <v>26.82</v>
      </c>
      <c r="G71" s="15">
        <f t="shared" si="35"/>
        <v>306.48</v>
      </c>
      <c r="H71" s="15">
        <f t="shared" si="36"/>
        <v>7.66</v>
      </c>
      <c r="I71" s="15">
        <f t="shared" si="24"/>
        <v>953.92</v>
      </c>
      <c r="J71" s="15">
        <f t="shared" ref="J71:J80" si="42">E71</f>
        <v>612.96</v>
      </c>
      <c r="K71" s="15">
        <f t="shared" ref="K71:K80" si="43">F71</f>
        <v>26.82</v>
      </c>
      <c r="L71" s="15">
        <f t="shared" ref="L71:L80" si="44">G71</f>
        <v>306.48</v>
      </c>
      <c r="M71" s="15">
        <f t="shared" si="37"/>
        <v>306.48</v>
      </c>
      <c r="N71" s="15">
        <f t="shared" si="38"/>
        <v>11.49</v>
      </c>
      <c r="O71" s="15">
        <f t="shared" si="39"/>
        <v>76.62</v>
      </c>
      <c r="P71" s="15">
        <v>0</v>
      </c>
      <c r="Q71" s="15">
        <f t="shared" si="41"/>
        <v>7.66</v>
      </c>
      <c r="R71" s="15">
        <f t="shared" si="29"/>
        <v>1348.51</v>
      </c>
      <c r="S71" s="15">
        <f t="shared" si="40"/>
        <v>1955.41</v>
      </c>
      <c r="T71" s="15">
        <f t="shared" si="31"/>
        <v>3303.92</v>
      </c>
    </row>
    <row r="72" ht="40" customHeight="1" spans="1:20">
      <c r="A72" s="13">
        <v>70</v>
      </c>
      <c r="B72" s="16" t="s">
        <v>87</v>
      </c>
      <c r="C72" s="13">
        <v>4</v>
      </c>
      <c r="D72" s="13">
        <f t="shared" si="32"/>
        <v>9400</v>
      </c>
      <c r="E72" s="15">
        <f t="shared" si="33"/>
        <v>2451.84</v>
      </c>
      <c r="F72" s="15">
        <f t="shared" si="34"/>
        <v>107.28</v>
      </c>
      <c r="G72" s="15">
        <f t="shared" si="35"/>
        <v>1225.92</v>
      </c>
      <c r="H72" s="15">
        <f t="shared" si="36"/>
        <v>30.64</v>
      </c>
      <c r="I72" s="15">
        <f t="shared" si="24"/>
        <v>3815.68</v>
      </c>
      <c r="J72" s="15">
        <f t="shared" si="42"/>
        <v>2451.84</v>
      </c>
      <c r="K72" s="15">
        <f t="shared" si="43"/>
        <v>107.28</v>
      </c>
      <c r="L72" s="15">
        <f t="shared" si="44"/>
        <v>1225.92</v>
      </c>
      <c r="M72" s="15">
        <f t="shared" si="37"/>
        <v>1225.92</v>
      </c>
      <c r="N72" s="15">
        <f t="shared" si="38"/>
        <v>45.96</v>
      </c>
      <c r="O72" s="15">
        <f t="shared" si="39"/>
        <v>306.48</v>
      </c>
      <c r="P72" s="15">
        <v>0</v>
      </c>
      <c r="Q72" s="15">
        <f t="shared" si="41"/>
        <v>30.64</v>
      </c>
      <c r="R72" s="15">
        <f t="shared" si="29"/>
        <v>5394.04</v>
      </c>
      <c r="S72" s="15">
        <f t="shared" si="40"/>
        <v>7821.64</v>
      </c>
      <c r="T72" s="15">
        <f t="shared" si="31"/>
        <v>13215.68</v>
      </c>
    </row>
    <row r="73" ht="40" customHeight="1" spans="1:20">
      <c r="A73" s="13">
        <v>71</v>
      </c>
      <c r="B73" s="16" t="s">
        <v>88</v>
      </c>
      <c r="C73" s="13">
        <v>1</v>
      </c>
      <c r="D73" s="13">
        <f t="shared" si="32"/>
        <v>2350</v>
      </c>
      <c r="E73" s="15">
        <f t="shared" si="33"/>
        <v>612.96</v>
      </c>
      <c r="F73" s="15">
        <f t="shared" si="34"/>
        <v>26.82</v>
      </c>
      <c r="G73" s="15">
        <f t="shared" si="35"/>
        <v>306.48</v>
      </c>
      <c r="H73" s="15">
        <f t="shared" si="36"/>
        <v>7.66</v>
      </c>
      <c r="I73" s="15">
        <f t="shared" si="24"/>
        <v>953.92</v>
      </c>
      <c r="J73" s="15">
        <f t="shared" si="42"/>
        <v>612.96</v>
      </c>
      <c r="K73" s="15">
        <f t="shared" si="43"/>
        <v>26.82</v>
      </c>
      <c r="L73" s="15">
        <f t="shared" si="44"/>
        <v>306.48</v>
      </c>
      <c r="M73" s="15">
        <f t="shared" si="37"/>
        <v>306.48</v>
      </c>
      <c r="N73" s="15">
        <f t="shared" si="38"/>
        <v>11.49</v>
      </c>
      <c r="O73" s="15">
        <f t="shared" si="39"/>
        <v>76.62</v>
      </c>
      <c r="P73" s="15">
        <v>0</v>
      </c>
      <c r="Q73" s="15">
        <f t="shared" si="41"/>
        <v>7.66</v>
      </c>
      <c r="R73" s="15">
        <f t="shared" si="29"/>
        <v>1348.51</v>
      </c>
      <c r="S73" s="15">
        <f t="shared" si="40"/>
        <v>1955.41</v>
      </c>
      <c r="T73" s="15">
        <f t="shared" si="31"/>
        <v>3303.92</v>
      </c>
    </row>
    <row r="74" ht="40" customHeight="1" spans="1:20">
      <c r="A74" s="13">
        <v>72</v>
      </c>
      <c r="B74" s="16" t="s">
        <v>89</v>
      </c>
      <c r="C74" s="13">
        <v>1</v>
      </c>
      <c r="D74" s="13">
        <f t="shared" si="32"/>
        <v>2350</v>
      </c>
      <c r="E74" s="15">
        <f t="shared" si="33"/>
        <v>612.96</v>
      </c>
      <c r="F74" s="15">
        <f t="shared" si="34"/>
        <v>26.82</v>
      </c>
      <c r="G74" s="15">
        <f t="shared" si="35"/>
        <v>306.48</v>
      </c>
      <c r="H74" s="15">
        <f>11.49*C74</f>
        <v>11.49</v>
      </c>
      <c r="I74" s="15">
        <f t="shared" si="24"/>
        <v>957.75</v>
      </c>
      <c r="J74" s="15">
        <f t="shared" si="42"/>
        <v>612.96</v>
      </c>
      <c r="K74" s="15">
        <f t="shared" si="43"/>
        <v>26.82</v>
      </c>
      <c r="L74" s="15">
        <f t="shared" si="44"/>
        <v>306.48</v>
      </c>
      <c r="M74" s="15">
        <f t="shared" si="37"/>
        <v>306.48</v>
      </c>
      <c r="N74" s="15">
        <f t="shared" si="38"/>
        <v>11.49</v>
      </c>
      <c r="O74" s="15">
        <f t="shared" si="39"/>
        <v>76.62</v>
      </c>
      <c r="P74" s="15">
        <v>0</v>
      </c>
      <c r="Q74" s="15">
        <f t="shared" si="41"/>
        <v>11.49</v>
      </c>
      <c r="R74" s="15">
        <f t="shared" si="29"/>
        <v>1352.34</v>
      </c>
      <c r="S74" s="15">
        <f t="shared" si="40"/>
        <v>1955.41</v>
      </c>
      <c r="T74" s="15">
        <f t="shared" si="31"/>
        <v>3307.75</v>
      </c>
    </row>
    <row r="75" ht="40" customHeight="1" spans="1:20">
      <c r="A75" s="13">
        <v>73</v>
      </c>
      <c r="B75" s="16" t="s">
        <v>90</v>
      </c>
      <c r="C75" s="13">
        <v>1</v>
      </c>
      <c r="D75" s="13">
        <f t="shared" si="32"/>
        <v>2350</v>
      </c>
      <c r="E75" s="15">
        <f t="shared" si="33"/>
        <v>612.96</v>
      </c>
      <c r="F75" s="15">
        <f t="shared" si="34"/>
        <v>26.82</v>
      </c>
      <c r="G75" s="15">
        <f t="shared" si="35"/>
        <v>306.48</v>
      </c>
      <c r="H75" s="15">
        <f t="shared" si="36"/>
        <v>7.66</v>
      </c>
      <c r="I75" s="15">
        <f t="shared" si="24"/>
        <v>953.92</v>
      </c>
      <c r="J75" s="15">
        <f t="shared" si="42"/>
        <v>612.96</v>
      </c>
      <c r="K75" s="15">
        <f t="shared" si="43"/>
        <v>26.82</v>
      </c>
      <c r="L75" s="15">
        <f t="shared" si="44"/>
        <v>306.48</v>
      </c>
      <c r="M75" s="15">
        <f t="shared" si="37"/>
        <v>306.48</v>
      </c>
      <c r="N75" s="15">
        <f t="shared" si="38"/>
        <v>11.49</v>
      </c>
      <c r="O75" s="15">
        <f t="shared" si="39"/>
        <v>76.62</v>
      </c>
      <c r="P75" s="15">
        <v>0</v>
      </c>
      <c r="Q75" s="15">
        <f t="shared" si="41"/>
        <v>7.66</v>
      </c>
      <c r="R75" s="15">
        <f t="shared" si="29"/>
        <v>1348.51</v>
      </c>
      <c r="S75" s="15">
        <f t="shared" si="40"/>
        <v>1955.41</v>
      </c>
      <c r="T75" s="15">
        <f t="shared" si="31"/>
        <v>3303.92</v>
      </c>
    </row>
    <row r="76" ht="40" customHeight="1" spans="1:20">
      <c r="A76" s="13">
        <v>74</v>
      </c>
      <c r="B76" s="16" t="s">
        <v>91</v>
      </c>
      <c r="C76" s="13">
        <v>1</v>
      </c>
      <c r="D76" s="13">
        <f t="shared" si="32"/>
        <v>2350</v>
      </c>
      <c r="E76" s="15">
        <f t="shared" si="33"/>
        <v>612.96</v>
      </c>
      <c r="F76" s="15">
        <f t="shared" si="34"/>
        <v>26.82</v>
      </c>
      <c r="G76" s="15">
        <f t="shared" si="35"/>
        <v>306.48</v>
      </c>
      <c r="H76" s="15">
        <f t="shared" si="36"/>
        <v>7.66</v>
      </c>
      <c r="I76" s="15">
        <f t="shared" si="24"/>
        <v>953.92</v>
      </c>
      <c r="J76" s="15">
        <f t="shared" si="42"/>
        <v>612.96</v>
      </c>
      <c r="K76" s="15">
        <f t="shared" si="43"/>
        <v>26.82</v>
      </c>
      <c r="L76" s="15">
        <f t="shared" si="44"/>
        <v>306.48</v>
      </c>
      <c r="M76" s="15">
        <f t="shared" si="37"/>
        <v>306.48</v>
      </c>
      <c r="N76" s="15">
        <f t="shared" si="38"/>
        <v>11.49</v>
      </c>
      <c r="O76" s="15">
        <f t="shared" si="39"/>
        <v>76.62</v>
      </c>
      <c r="P76" s="15">
        <v>0</v>
      </c>
      <c r="Q76" s="15">
        <f t="shared" si="41"/>
        <v>7.66</v>
      </c>
      <c r="R76" s="15">
        <f t="shared" si="29"/>
        <v>1348.51</v>
      </c>
      <c r="S76" s="15">
        <f t="shared" si="40"/>
        <v>1955.41</v>
      </c>
      <c r="T76" s="15">
        <f t="shared" si="31"/>
        <v>3303.92</v>
      </c>
    </row>
    <row r="77" ht="40" customHeight="1" spans="1:20">
      <c r="A77" s="13">
        <v>75</v>
      </c>
      <c r="B77" s="16" t="s">
        <v>92</v>
      </c>
      <c r="C77" s="13">
        <v>1</v>
      </c>
      <c r="D77" s="13">
        <f t="shared" si="32"/>
        <v>2350</v>
      </c>
      <c r="E77" s="15">
        <f t="shared" si="33"/>
        <v>612.96</v>
      </c>
      <c r="F77" s="15">
        <f t="shared" si="34"/>
        <v>26.82</v>
      </c>
      <c r="G77" s="15">
        <f t="shared" si="35"/>
        <v>306.48</v>
      </c>
      <c r="H77" s="15">
        <f t="shared" si="36"/>
        <v>7.66</v>
      </c>
      <c r="I77" s="15">
        <f t="shared" si="24"/>
        <v>953.92</v>
      </c>
      <c r="J77" s="15">
        <f t="shared" si="42"/>
        <v>612.96</v>
      </c>
      <c r="K77" s="15">
        <f t="shared" si="43"/>
        <v>26.82</v>
      </c>
      <c r="L77" s="15">
        <f t="shared" si="44"/>
        <v>306.48</v>
      </c>
      <c r="M77" s="15">
        <f t="shared" si="37"/>
        <v>306.48</v>
      </c>
      <c r="N77" s="15">
        <f t="shared" si="38"/>
        <v>11.49</v>
      </c>
      <c r="O77" s="15">
        <f t="shared" si="39"/>
        <v>76.62</v>
      </c>
      <c r="P77" s="15">
        <v>0</v>
      </c>
      <c r="Q77" s="15">
        <f t="shared" si="41"/>
        <v>7.66</v>
      </c>
      <c r="R77" s="15">
        <f t="shared" si="29"/>
        <v>1348.51</v>
      </c>
      <c r="S77" s="15">
        <f t="shared" si="40"/>
        <v>1955.41</v>
      </c>
      <c r="T77" s="15">
        <f t="shared" si="31"/>
        <v>3303.92</v>
      </c>
    </row>
    <row r="78" ht="40" customHeight="1" spans="1:20">
      <c r="A78" s="13">
        <v>76</v>
      </c>
      <c r="B78" s="16" t="s">
        <v>93</v>
      </c>
      <c r="C78" s="13">
        <v>1</v>
      </c>
      <c r="D78" s="13">
        <f t="shared" si="32"/>
        <v>2350</v>
      </c>
      <c r="E78" s="15">
        <f t="shared" si="33"/>
        <v>612.96</v>
      </c>
      <c r="F78" s="15">
        <f t="shared" si="34"/>
        <v>26.82</v>
      </c>
      <c r="G78" s="15">
        <f t="shared" si="35"/>
        <v>306.48</v>
      </c>
      <c r="H78" s="15">
        <f>15.32*C78</f>
        <v>15.32</v>
      </c>
      <c r="I78" s="15">
        <f t="shared" si="24"/>
        <v>961.58</v>
      </c>
      <c r="J78" s="15">
        <f t="shared" si="42"/>
        <v>612.96</v>
      </c>
      <c r="K78" s="15">
        <f t="shared" si="43"/>
        <v>26.82</v>
      </c>
      <c r="L78" s="15">
        <f t="shared" si="44"/>
        <v>306.48</v>
      </c>
      <c r="M78" s="15">
        <f t="shared" si="37"/>
        <v>306.48</v>
      </c>
      <c r="N78" s="15">
        <f t="shared" si="38"/>
        <v>11.49</v>
      </c>
      <c r="O78" s="15">
        <f t="shared" si="39"/>
        <v>76.62</v>
      </c>
      <c r="P78" s="15">
        <v>0</v>
      </c>
      <c r="Q78" s="15">
        <f t="shared" si="41"/>
        <v>15.32</v>
      </c>
      <c r="R78" s="15">
        <f t="shared" si="29"/>
        <v>1356.17</v>
      </c>
      <c r="S78" s="15">
        <f t="shared" si="40"/>
        <v>1955.41</v>
      </c>
      <c r="T78" s="15">
        <f t="shared" si="31"/>
        <v>3311.58</v>
      </c>
    </row>
    <row r="79" ht="40" customHeight="1" spans="1:20">
      <c r="A79" s="13">
        <v>77</v>
      </c>
      <c r="B79" s="16" t="s">
        <v>94</v>
      </c>
      <c r="C79" s="13">
        <v>1</v>
      </c>
      <c r="D79" s="13">
        <f t="shared" si="32"/>
        <v>2350</v>
      </c>
      <c r="E79" s="15">
        <f t="shared" si="33"/>
        <v>612.96</v>
      </c>
      <c r="F79" s="15">
        <f t="shared" si="34"/>
        <v>26.82</v>
      </c>
      <c r="G79" s="15">
        <f t="shared" si="35"/>
        <v>306.48</v>
      </c>
      <c r="H79" s="15">
        <f t="shared" si="36"/>
        <v>7.66</v>
      </c>
      <c r="I79" s="15">
        <f t="shared" si="24"/>
        <v>953.92</v>
      </c>
      <c r="J79" s="15">
        <f t="shared" si="42"/>
        <v>612.96</v>
      </c>
      <c r="K79" s="15">
        <f t="shared" si="43"/>
        <v>26.82</v>
      </c>
      <c r="L79" s="15">
        <f t="shared" si="44"/>
        <v>306.48</v>
      </c>
      <c r="M79" s="15">
        <f t="shared" si="37"/>
        <v>306.48</v>
      </c>
      <c r="N79" s="15">
        <f t="shared" si="38"/>
        <v>11.49</v>
      </c>
      <c r="O79" s="15">
        <f t="shared" si="39"/>
        <v>76.62</v>
      </c>
      <c r="P79" s="15">
        <v>0</v>
      </c>
      <c r="Q79" s="15">
        <f t="shared" si="41"/>
        <v>7.66</v>
      </c>
      <c r="R79" s="15">
        <f t="shared" si="29"/>
        <v>1348.51</v>
      </c>
      <c r="S79" s="15">
        <f t="shared" si="40"/>
        <v>1955.41</v>
      </c>
      <c r="T79" s="15">
        <f t="shared" si="31"/>
        <v>3303.92</v>
      </c>
    </row>
    <row r="80" ht="40" customHeight="1" spans="1:20">
      <c r="A80" s="13">
        <v>78</v>
      </c>
      <c r="B80" s="16" t="s">
        <v>95</v>
      </c>
      <c r="C80" s="13">
        <v>1</v>
      </c>
      <c r="D80" s="13">
        <f t="shared" si="32"/>
        <v>2350</v>
      </c>
      <c r="E80" s="15">
        <f t="shared" si="33"/>
        <v>612.96</v>
      </c>
      <c r="F80" s="15">
        <f t="shared" si="34"/>
        <v>26.82</v>
      </c>
      <c r="G80" s="15">
        <f t="shared" si="35"/>
        <v>306.48</v>
      </c>
      <c r="H80" s="15">
        <f>15.32*C80</f>
        <v>15.32</v>
      </c>
      <c r="I80" s="15">
        <f t="shared" si="24"/>
        <v>961.58</v>
      </c>
      <c r="J80" s="15">
        <f t="shared" si="42"/>
        <v>612.96</v>
      </c>
      <c r="K80" s="15">
        <f t="shared" si="43"/>
        <v>26.82</v>
      </c>
      <c r="L80" s="15">
        <f t="shared" si="44"/>
        <v>306.48</v>
      </c>
      <c r="M80" s="15">
        <f t="shared" si="37"/>
        <v>306.48</v>
      </c>
      <c r="N80" s="15">
        <f t="shared" si="38"/>
        <v>11.49</v>
      </c>
      <c r="O80" s="15">
        <f t="shared" si="39"/>
        <v>76.62</v>
      </c>
      <c r="P80" s="15">
        <v>0</v>
      </c>
      <c r="Q80" s="15">
        <f t="shared" si="41"/>
        <v>15.32</v>
      </c>
      <c r="R80" s="15">
        <f t="shared" si="29"/>
        <v>1356.17</v>
      </c>
      <c r="S80" s="15">
        <f t="shared" si="40"/>
        <v>1955.41</v>
      </c>
      <c r="T80" s="15">
        <f t="shared" si="31"/>
        <v>3311.58</v>
      </c>
    </row>
    <row r="81" ht="40" customHeight="1" spans="1:20">
      <c r="A81" s="13"/>
      <c r="B81" s="17" t="s">
        <v>96</v>
      </c>
      <c r="C81" s="13">
        <f>SUM(C3:C80)</f>
        <v>626</v>
      </c>
      <c r="D81" s="13">
        <f t="shared" ref="D81:T81" si="45">SUM(D3:D80)</f>
        <v>1471100</v>
      </c>
      <c r="E81" s="13">
        <f t="shared" si="45"/>
        <v>383712.96</v>
      </c>
      <c r="F81" s="13">
        <f t="shared" si="45"/>
        <v>16789.32</v>
      </c>
      <c r="G81" s="13">
        <f t="shared" si="45"/>
        <v>191856.48</v>
      </c>
      <c r="H81" s="13">
        <f t="shared" si="45"/>
        <v>5243.43999999999</v>
      </c>
      <c r="I81" s="13">
        <f t="shared" si="45"/>
        <v>597602.200000001</v>
      </c>
      <c r="J81" s="13">
        <f t="shared" si="45"/>
        <v>383712.96</v>
      </c>
      <c r="K81" s="13">
        <f t="shared" si="45"/>
        <v>16789.32</v>
      </c>
      <c r="L81" s="13">
        <f t="shared" si="45"/>
        <v>191856.48</v>
      </c>
      <c r="M81" s="13">
        <f t="shared" si="45"/>
        <v>191856.48</v>
      </c>
      <c r="N81" s="13">
        <f t="shared" si="45"/>
        <v>7192.73999999999</v>
      </c>
      <c r="O81" s="13">
        <f t="shared" si="45"/>
        <v>47964.1200000001</v>
      </c>
      <c r="P81" s="15">
        <v>0</v>
      </c>
      <c r="Q81" s="13">
        <f t="shared" si="45"/>
        <v>5243.43999999999</v>
      </c>
      <c r="R81" s="13">
        <f t="shared" si="45"/>
        <v>844615.540000001</v>
      </c>
      <c r="S81" s="13">
        <f t="shared" si="45"/>
        <v>1224086.66</v>
      </c>
      <c r="T81" s="13">
        <f t="shared" si="45"/>
        <v>2068702.2</v>
      </c>
    </row>
    <row r="82" ht="40" customHeight="1" spans="1:20">
      <c r="A82" s="13">
        <v>1</v>
      </c>
      <c r="B82" s="14" t="s">
        <v>97</v>
      </c>
      <c r="C82" s="13">
        <v>5</v>
      </c>
      <c r="D82" s="13">
        <f t="shared" si="32"/>
        <v>11750</v>
      </c>
      <c r="E82" s="15">
        <f t="shared" ref="E82:E88" si="46">612.96*C82</f>
        <v>3064.8</v>
      </c>
      <c r="F82" s="15">
        <f t="shared" ref="F82:F88" si="47">26.82*C82</f>
        <v>134.1</v>
      </c>
      <c r="G82" s="15">
        <f t="shared" ref="G82:G88" si="48">306.48*C82</f>
        <v>1532.4</v>
      </c>
      <c r="H82" s="15">
        <f t="shared" si="36"/>
        <v>38.3</v>
      </c>
      <c r="I82" s="15">
        <f t="shared" ref="I82:I88" si="49">SUM(E82:H82)</f>
        <v>4769.6</v>
      </c>
      <c r="J82" s="15">
        <f t="shared" ref="J82:J88" si="50">E82</f>
        <v>3064.8</v>
      </c>
      <c r="K82" s="15">
        <f t="shared" ref="K82:K88" si="51">F82</f>
        <v>134.1</v>
      </c>
      <c r="L82" s="15">
        <f t="shared" ref="L82:L88" si="52">G82</f>
        <v>1532.4</v>
      </c>
      <c r="M82" s="15">
        <f t="shared" ref="M82:M88" si="53">306.48*C82</f>
        <v>1532.4</v>
      </c>
      <c r="N82" s="15">
        <f t="shared" ref="N82:N88" si="54">11.49*C82</f>
        <v>57.45</v>
      </c>
      <c r="O82" s="15">
        <f t="shared" ref="O82:O88" si="55">76.62*C82</f>
        <v>383.1</v>
      </c>
      <c r="P82" s="15">
        <v>0</v>
      </c>
      <c r="Q82" s="15">
        <f t="shared" ref="Q82:Q88" si="56">H82</f>
        <v>38.3</v>
      </c>
      <c r="R82" s="15">
        <f t="shared" ref="R82:R88" si="57">SUM(J82:Q82)</f>
        <v>6742.55</v>
      </c>
      <c r="S82" s="15">
        <f t="shared" si="40"/>
        <v>9777.05</v>
      </c>
      <c r="T82" s="15">
        <f t="shared" ref="T82:T88" si="58">D82+I82</f>
        <v>16519.6</v>
      </c>
    </row>
    <row r="83" ht="40" customHeight="1" spans="1:20">
      <c r="A83" s="13">
        <v>2</v>
      </c>
      <c r="B83" s="14" t="s">
        <v>98</v>
      </c>
      <c r="C83" s="13">
        <v>3</v>
      </c>
      <c r="D83" s="13">
        <f t="shared" si="32"/>
        <v>7050</v>
      </c>
      <c r="E83" s="15">
        <f t="shared" si="46"/>
        <v>1838.88</v>
      </c>
      <c r="F83" s="15">
        <f t="shared" si="47"/>
        <v>80.46</v>
      </c>
      <c r="G83" s="15">
        <f t="shared" si="48"/>
        <v>919.44</v>
      </c>
      <c r="H83" s="15">
        <f t="shared" si="36"/>
        <v>22.98</v>
      </c>
      <c r="I83" s="15">
        <f t="shared" si="49"/>
        <v>2861.76</v>
      </c>
      <c r="J83" s="15">
        <f t="shared" si="50"/>
        <v>1838.88</v>
      </c>
      <c r="K83" s="15">
        <f t="shared" si="51"/>
        <v>80.46</v>
      </c>
      <c r="L83" s="15">
        <f t="shared" si="52"/>
        <v>919.44</v>
      </c>
      <c r="M83" s="15">
        <f t="shared" si="53"/>
        <v>919.44</v>
      </c>
      <c r="N83" s="15">
        <f t="shared" si="54"/>
        <v>34.47</v>
      </c>
      <c r="O83" s="15">
        <f t="shared" si="55"/>
        <v>229.86</v>
      </c>
      <c r="P83" s="15">
        <v>0</v>
      </c>
      <c r="Q83" s="15">
        <f t="shared" si="56"/>
        <v>22.98</v>
      </c>
      <c r="R83" s="15">
        <f t="shared" si="57"/>
        <v>4045.53</v>
      </c>
      <c r="S83" s="15">
        <f t="shared" si="40"/>
        <v>5866.23</v>
      </c>
      <c r="T83" s="15">
        <f t="shared" si="58"/>
        <v>9911.76</v>
      </c>
    </row>
    <row r="84" ht="40" customHeight="1" spans="1:20">
      <c r="A84" s="13">
        <v>3</v>
      </c>
      <c r="B84" s="14" t="s">
        <v>99</v>
      </c>
      <c r="C84" s="13">
        <v>1</v>
      </c>
      <c r="D84" s="13">
        <f t="shared" si="32"/>
        <v>2350</v>
      </c>
      <c r="E84" s="15">
        <f t="shared" si="46"/>
        <v>612.96</v>
      </c>
      <c r="F84" s="15">
        <f t="shared" si="47"/>
        <v>26.82</v>
      </c>
      <c r="G84" s="15">
        <f t="shared" si="48"/>
        <v>306.48</v>
      </c>
      <c r="H84" s="15">
        <f t="shared" si="36"/>
        <v>7.66</v>
      </c>
      <c r="I84" s="15">
        <f t="shared" si="49"/>
        <v>953.92</v>
      </c>
      <c r="J84" s="15">
        <f t="shared" si="50"/>
        <v>612.96</v>
      </c>
      <c r="K84" s="15">
        <f t="shared" si="51"/>
        <v>26.82</v>
      </c>
      <c r="L84" s="15">
        <f t="shared" si="52"/>
        <v>306.48</v>
      </c>
      <c r="M84" s="15">
        <f t="shared" si="53"/>
        <v>306.48</v>
      </c>
      <c r="N84" s="15">
        <f t="shared" si="54"/>
        <v>11.49</v>
      </c>
      <c r="O84" s="15">
        <f t="shared" si="55"/>
        <v>76.62</v>
      </c>
      <c r="P84" s="15">
        <v>0</v>
      </c>
      <c r="Q84" s="15">
        <f t="shared" si="56"/>
        <v>7.66</v>
      </c>
      <c r="R84" s="15">
        <f t="shared" si="57"/>
        <v>1348.51</v>
      </c>
      <c r="S84" s="15">
        <f t="shared" si="40"/>
        <v>1955.41</v>
      </c>
      <c r="T84" s="15">
        <f t="shared" si="58"/>
        <v>3303.92</v>
      </c>
    </row>
    <row r="85" ht="40" customHeight="1" spans="1:20">
      <c r="A85" s="13">
        <v>4</v>
      </c>
      <c r="B85" s="14" t="s">
        <v>100</v>
      </c>
      <c r="C85" s="13">
        <v>5</v>
      </c>
      <c r="D85" s="13">
        <f t="shared" si="32"/>
        <v>11750</v>
      </c>
      <c r="E85" s="15">
        <f t="shared" si="46"/>
        <v>3064.8</v>
      </c>
      <c r="F85" s="15">
        <f t="shared" si="47"/>
        <v>134.1</v>
      </c>
      <c r="G85" s="15">
        <f t="shared" si="48"/>
        <v>1532.4</v>
      </c>
      <c r="H85" s="15">
        <f t="shared" si="36"/>
        <v>38.3</v>
      </c>
      <c r="I85" s="15">
        <f t="shared" si="49"/>
        <v>4769.6</v>
      </c>
      <c r="J85" s="15">
        <f t="shared" si="50"/>
        <v>3064.8</v>
      </c>
      <c r="K85" s="15">
        <f t="shared" si="51"/>
        <v>134.1</v>
      </c>
      <c r="L85" s="15">
        <f t="shared" si="52"/>
        <v>1532.4</v>
      </c>
      <c r="M85" s="15">
        <f t="shared" si="53"/>
        <v>1532.4</v>
      </c>
      <c r="N85" s="15">
        <f t="shared" si="54"/>
        <v>57.45</v>
      </c>
      <c r="O85" s="15">
        <f t="shared" si="55"/>
        <v>383.1</v>
      </c>
      <c r="P85" s="15">
        <v>0</v>
      </c>
      <c r="Q85" s="15">
        <f t="shared" si="56"/>
        <v>38.3</v>
      </c>
      <c r="R85" s="15">
        <f t="shared" si="57"/>
        <v>6742.55</v>
      </c>
      <c r="S85" s="15">
        <f t="shared" si="40"/>
        <v>9777.05</v>
      </c>
      <c r="T85" s="15">
        <f t="shared" si="58"/>
        <v>16519.6</v>
      </c>
    </row>
    <row r="86" ht="40" customHeight="1" spans="1:20">
      <c r="A86" s="13">
        <v>5</v>
      </c>
      <c r="B86" s="17" t="s">
        <v>101</v>
      </c>
      <c r="C86" s="13">
        <v>1</v>
      </c>
      <c r="D86" s="13">
        <f t="shared" si="32"/>
        <v>2350</v>
      </c>
      <c r="E86" s="15">
        <f t="shared" si="46"/>
        <v>612.96</v>
      </c>
      <c r="F86" s="15">
        <f t="shared" si="47"/>
        <v>26.82</v>
      </c>
      <c r="G86" s="15">
        <f t="shared" si="48"/>
        <v>306.48</v>
      </c>
      <c r="H86" s="15">
        <f t="shared" si="36"/>
        <v>7.66</v>
      </c>
      <c r="I86" s="15">
        <f t="shared" si="49"/>
        <v>953.92</v>
      </c>
      <c r="J86" s="15">
        <f t="shared" si="50"/>
        <v>612.96</v>
      </c>
      <c r="K86" s="15">
        <f t="shared" si="51"/>
        <v>26.82</v>
      </c>
      <c r="L86" s="15">
        <f t="shared" si="52"/>
        <v>306.48</v>
      </c>
      <c r="M86" s="15">
        <f t="shared" si="53"/>
        <v>306.48</v>
      </c>
      <c r="N86" s="15">
        <f t="shared" si="54"/>
        <v>11.49</v>
      </c>
      <c r="O86" s="15">
        <f t="shared" si="55"/>
        <v>76.62</v>
      </c>
      <c r="P86" s="15">
        <v>0</v>
      </c>
      <c r="Q86" s="15">
        <f t="shared" si="56"/>
        <v>7.66</v>
      </c>
      <c r="R86" s="15">
        <f t="shared" si="57"/>
        <v>1348.51</v>
      </c>
      <c r="S86" s="15">
        <f t="shared" si="40"/>
        <v>1955.41</v>
      </c>
      <c r="T86" s="15">
        <f t="shared" si="58"/>
        <v>3303.92</v>
      </c>
    </row>
    <row r="87" ht="40" customHeight="1" spans="1:20">
      <c r="A87" s="13">
        <v>6</v>
      </c>
      <c r="B87" s="16" t="s">
        <v>102</v>
      </c>
      <c r="C87" s="13">
        <v>2</v>
      </c>
      <c r="D87" s="13">
        <f t="shared" si="32"/>
        <v>4700</v>
      </c>
      <c r="E87" s="15">
        <f t="shared" si="46"/>
        <v>1225.92</v>
      </c>
      <c r="F87" s="15">
        <f t="shared" si="47"/>
        <v>53.64</v>
      </c>
      <c r="G87" s="15">
        <f t="shared" si="48"/>
        <v>612.96</v>
      </c>
      <c r="H87" s="15">
        <f t="shared" si="36"/>
        <v>15.32</v>
      </c>
      <c r="I87" s="15">
        <f t="shared" si="49"/>
        <v>1907.84</v>
      </c>
      <c r="J87" s="15">
        <f t="shared" si="50"/>
        <v>1225.92</v>
      </c>
      <c r="K87" s="15">
        <f t="shared" si="51"/>
        <v>53.64</v>
      </c>
      <c r="L87" s="15">
        <f t="shared" si="52"/>
        <v>612.96</v>
      </c>
      <c r="M87" s="15">
        <f t="shared" si="53"/>
        <v>612.96</v>
      </c>
      <c r="N87" s="15">
        <f t="shared" si="54"/>
        <v>22.98</v>
      </c>
      <c r="O87" s="15">
        <f t="shared" si="55"/>
        <v>153.24</v>
      </c>
      <c r="P87" s="15">
        <v>0</v>
      </c>
      <c r="Q87" s="15">
        <f t="shared" si="56"/>
        <v>15.32</v>
      </c>
      <c r="R87" s="15">
        <f t="shared" si="57"/>
        <v>2697.02</v>
      </c>
      <c r="S87" s="15">
        <f t="shared" si="40"/>
        <v>3910.82</v>
      </c>
      <c r="T87" s="15">
        <f t="shared" si="58"/>
        <v>6607.84</v>
      </c>
    </row>
    <row r="88" ht="40" customHeight="1" spans="1:20">
      <c r="A88" s="13">
        <v>7</v>
      </c>
      <c r="B88" s="16" t="s">
        <v>103</v>
      </c>
      <c r="C88" s="13">
        <v>6</v>
      </c>
      <c r="D88" s="13">
        <f t="shared" si="32"/>
        <v>14100</v>
      </c>
      <c r="E88" s="15">
        <f t="shared" si="46"/>
        <v>3677.76</v>
      </c>
      <c r="F88" s="15">
        <f t="shared" si="47"/>
        <v>160.92</v>
      </c>
      <c r="G88" s="15">
        <f t="shared" si="48"/>
        <v>1838.88</v>
      </c>
      <c r="H88" s="15">
        <f t="shared" si="36"/>
        <v>45.96</v>
      </c>
      <c r="I88" s="15">
        <f t="shared" si="49"/>
        <v>5723.52</v>
      </c>
      <c r="J88" s="15">
        <f t="shared" si="50"/>
        <v>3677.76</v>
      </c>
      <c r="K88" s="15">
        <f t="shared" si="51"/>
        <v>160.92</v>
      </c>
      <c r="L88" s="15">
        <f t="shared" si="52"/>
        <v>1838.88</v>
      </c>
      <c r="M88" s="15">
        <f t="shared" si="53"/>
        <v>1838.88</v>
      </c>
      <c r="N88" s="15">
        <f t="shared" si="54"/>
        <v>68.94</v>
      </c>
      <c r="O88" s="15">
        <f t="shared" si="55"/>
        <v>459.72</v>
      </c>
      <c r="P88" s="15">
        <v>0</v>
      </c>
      <c r="Q88" s="15">
        <f t="shared" si="56"/>
        <v>45.96</v>
      </c>
      <c r="R88" s="15">
        <f t="shared" si="57"/>
        <v>8091.06</v>
      </c>
      <c r="S88" s="15">
        <f t="shared" si="40"/>
        <v>11732.46</v>
      </c>
      <c r="T88" s="15">
        <f t="shared" si="58"/>
        <v>19823.52</v>
      </c>
    </row>
    <row r="89" ht="40" customHeight="1" spans="1:20">
      <c r="A89" s="13"/>
      <c r="B89" s="16" t="s">
        <v>96</v>
      </c>
      <c r="C89" s="13">
        <f>SUM(C82:C88)</f>
        <v>23</v>
      </c>
      <c r="D89" s="13">
        <f t="shared" ref="D89:T89" si="59">SUM(D82:D88)</f>
        <v>54050</v>
      </c>
      <c r="E89" s="13">
        <f t="shared" si="59"/>
        <v>14098.08</v>
      </c>
      <c r="F89" s="13">
        <f t="shared" si="59"/>
        <v>616.86</v>
      </c>
      <c r="G89" s="13">
        <f t="shared" si="59"/>
        <v>7049.04</v>
      </c>
      <c r="H89" s="13">
        <f t="shared" si="59"/>
        <v>176.18</v>
      </c>
      <c r="I89" s="13">
        <f t="shared" si="59"/>
        <v>21940.16</v>
      </c>
      <c r="J89" s="13">
        <f t="shared" si="59"/>
        <v>14098.08</v>
      </c>
      <c r="K89" s="13">
        <f t="shared" si="59"/>
        <v>616.86</v>
      </c>
      <c r="L89" s="13">
        <f t="shared" si="59"/>
        <v>7049.04</v>
      </c>
      <c r="M89" s="13">
        <f t="shared" si="59"/>
        <v>7049.04</v>
      </c>
      <c r="N89" s="13">
        <f t="shared" si="59"/>
        <v>264.27</v>
      </c>
      <c r="O89" s="13">
        <f t="shared" si="59"/>
        <v>1762.26</v>
      </c>
      <c r="P89" s="15">
        <v>0</v>
      </c>
      <c r="Q89" s="13">
        <f t="shared" si="59"/>
        <v>176.18</v>
      </c>
      <c r="R89" s="13">
        <f t="shared" si="59"/>
        <v>31015.73</v>
      </c>
      <c r="S89" s="13">
        <f t="shared" si="59"/>
        <v>44974.43</v>
      </c>
      <c r="T89" s="13">
        <f t="shared" si="59"/>
        <v>75990.16</v>
      </c>
    </row>
    <row r="90" ht="40" customHeight="1" spans="1:20">
      <c r="A90" s="13"/>
      <c r="B90" s="16" t="s">
        <v>17</v>
      </c>
      <c r="C90" s="13">
        <f>C89+C81</f>
        <v>649</v>
      </c>
      <c r="D90" s="13">
        <f t="shared" ref="D90:T90" si="60">D89+D81</f>
        <v>1525150</v>
      </c>
      <c r="E90" s="15">
        <f t="shared" si="60"/>
        <v>397811.040000001</v>
      </c>
      <c r="F90" s="15">
        <f t="shared" si="60"/>
        <v>17406.18</v>
      </c>
      <c r="G90" s="15">
        <f t="shared" si="60"/>
        <v>198905.52</v>
      </c>
      <c r="H90" s="15">
        <f>7.66*C90</f>
        <v>4971.34</v>
      </c>
      <c r="I90" s="15">
        <f t="shared" si="60"/>
        <v>619542.360000001</v>
      </c>
      <c r="J90" s="15">
        <f t="shared" si="60"/>
        <v>397811.040000001</v>
      </c>
      <c r="K90" s="15">
        <f t="shared" si="60"/>
        <v>17406.18</v>
      </c>
      <c r="L90" s="15">
        <f t="shared" si="60"/>
        <v>198905.52</v>
      </c>
      <c r="M90" s="15">
        <f t="shared" si="60"/>
        <v>198905.52</v>
      </c>
      <c r="N90" s="15">
        <f t="shared" si="60"/>
        <v>7457.00999999999</v>
      </c>
      <c r="O90" s="15">
        <f t="shared" si="60"/>
        <v>49726.3800000001</v>
      </c>
      <c r="P90" s="15">
        <v>0</v>
      </c>
      <c r="Q90" s="15">
        <f t="shared" si="60"/>
        <v>5419.61999999999</v>
      </c>
      <c r="R90" s="15">
        <f t="shared" si="60"/>
        <v>875631.270000001</v>
      </c>
      <c r="S90" s="15">
        <f t="shared" si="60"/>
        <v>1269061.09</v>
      </c>
      <c r="T90" s="15">
        <f t="shared" si="60"/>
        <v>2144692.36</v>
      </c>
    </row>
  </sheetData>
  <autoFilter xmlns:etc="http://www.wps.cn/officeDocument/2017/etCustomData" ref="J1:R90" etc:filterBottomFollowUsedRange="0">
    <extLst/>
  </autoFilter>
  <mergeCells count="8">
    <mergeCell ref="E1:I1"/>
    <mergeCell ref="J1:R1"/>
    <mergeCell ref="A1:A2"/>
    <mergeCell ref="B1:B2"/>
    <mergeCell ref="C1:C2"/>
    <mergeCell ref="D1:D2"/>
    <mergeCell ref="S1:S2"/>
    <mergeCell ref="T1:T2"/>
  </mergeCells>
  <pageMargins left="0.236111111111111" right="0.314583333333333" top="1" bottom="0.786805555555556" header="0.5" footer="0.5"/>
  <pageSetup paperSize="8" scale="53" fitToHeight="0" orientation="landscape" horizontalDpi="600"/>
  <headerFooter>
    <oddHeader>&amp;C&amp;"仿宋"&amp;36&amp;B2026年2月南阳市市本级公益性岗位就业困难人员补贴汇总申请表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2025-02-28T01:42:00Z</dcterms:created>
  <dcterms:modified xsi:type="dcterms:W3CDTF">2026-03-10T07:20:01Z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228FA643F07940E5BF3BA0580AEA784A_13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